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Δημοπρασίες Προμηθειών/Δημοπρασίες 2025/06. ΤΡΟΦΙΜΑ 2026/ΤΕΥΧΗ ΔΗΜΟΠΡΑΤΗΣΗΣ/"/>
    </mc:Choice>
  </mc:AlternateContent>
  <xr:revisionPtr revIDLastSave="1" documentId="8_{ADB07045-FB86-4D7C-922A-F1D158DB7245}" xr6:coauthVersionLast="47" xr6:coauthVersionMax="47" xr10:uidLastSave="{6A47044E-CAF2-4E08-91EE-0926FA814E65}"/>
  <bookViews>
    <workbookView xWindow="38280" yWindow="-120" windowWidth="38640" windowHeight="21120" tabRatio="500" xr2:uid="{00000000-000D-0000-FFFF-FFFF00000000}"/>
  </bookViews>
  <sheets>
    <sheet name="ΕΜΦΙΑΛ. ΝΕΡΟ" sheetId="6" r:id="rId1"/>
  </sheets>
  <definedNames>
    <definedName name="_xlnm._FilterDatabase" localSheetId="0" hidden="1">'ΕΜΦΙΑΛ. ΝΕΡΟ'!$A$260:$AC$269</definedName>
    <definedName name="_xlnm.Print_Area" localSheetId="0">'ΕΜΦΙΑΛ. ΝΕΡΟ'!$A$271:$AD$280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5" i="6" l="1"/>
  <c r="S291" i="6"/>
  <c r="S290" i="6"/>
  <c r="I288" i="6"/>
  <c r="H288" i="6"/>
  <c r="G288" i="6"/>
  <c r="F288" i="6"/>
  <c r="E288" i="6"/>
  <c r="Z287" i="6"/>
  <c r="AA287" i="6" s="1"/>
  <c r="Y287" i="6"/>
  <c r="X287" i="6"/>
  <c r="V287" i="6"/>
  <c r="W287" i="6" s="1"/>
  <c r="T287" i="6"/>
  <c r="U287" i="6" s="1"/>
  <c r="S287" i="6"/>
  <c r="R287" i="6"/>
  <c r="P287" i="6"/>
  <c r="Q287" i="6" s="1"/>
  <c r="J287" i="6"/>
  <c r="L287" i="6" s="1"/>
  <c r="Z286" i="6"/>
  <c r="AA286" i="6" s="1"/>
  <c r="X286" i="6"/>
  <c r="Y286" i="6" s="1"/>
  <c r="V286" i="6"/>
  <c r="W286" i="6" s="1"/>
  <c r="T286" i="6"/>
  <c r="U286" i="6" s="1"/>
  <c r="R286" i="6"/>
  <c r="S286" i="6" s="1"/>
  <c r="P286" i="6"/>
  <c r="Q286" i="6" s="1"/>
  <c r="J286" i="6"/>
  <c r="L286" i="6" s="1"/>
  <c r="Z285" i="6"/>
  <c r="AA285" i="6" s="1"/>
  <c r="X285" i="6"/>
  <c r="Y285" i="6" s="1"/>
  <c r="Y288" i="6" s="1"/>
  <c r="V285" i="6"/>
  <c r="W285" i="6" s="1"/>
  <c r="T285" i="6"/>
  <c r="U285" i="6" s="1"/>
  <c r="R285" i="6"/>
  <c r="R288" i="6" s="1"/>
  <c r="P285" i="6"/>
  <c r="Q285" i="6" s="1"/>
  <c r="L285" i="6"/>
  <c r="J285" i="6"/>
  <c r="R276" i="6"/>
  <c r="I276" i="6"/>
  <c r="H276" i="6"/>
  <c r="G276" i="6"/>
  <c r="F276" i="6"/>
  <c r="E276" i="6"/>
  <c r="Z275" i="6"/>
  <c r="AA275" i="6" s="1"/>
  <c r="X275" i="6"/>
  <c r="Y275" i="6" s="1"/>
  <c r="V275" i="6"/>
  <c r="W275" i="6" s="1"/>
  <c r="T275" i="6"/>
  <c r="U275" i="6" s="1"/>
  <c r="R275" i="6"/>
  <c r="S275" i="6" s="1"/>
  <c r="P275" i="6"/>
  <c r="Q275" i="6" s="1"/>
  <c r="J275" i="6"/>
  <c r="L275" i="6" s="1"/>
  <c r="Z274" i="6"/>
  <c r="AA274" i="6" s="1"/>
  <c r="X274" i="6"/>
  <c r="X276" i="6" s="1"/>
  <c r="W274" i="6"/>
  <c r="V274" i="6"/>
  <c r="T274" i="6"/>
  <c r="R274" i="6"/>
  <c r="S274" i="6" s="1"/>
  <c r="S276" i="6" s="1"/>
  <c r="P274" i="6"/>
  <c r="Q274" i="6" s="1"/>
  <c r="J274" i="6"/>
  <c r="J276" i="6" s="1"/>
  <c r="I266" i="6"/>
  <c r="H266" i="6"/>
  <c r="G266" i="6"/>
  <c r="F266" i="6"/>
  <c r="E266" i="6"/>
  <c r="V265" i="6"/>
  <c r="W265" i="6" s="1"/>
  <c r="T265" i="6"/>
  <c r="U265" i="6" s="1"/>
  <c r="R265" i="6"/>
  <c r="S265" i="6" s="1"/>
  <c r="P265" i="6"/>
  <c r="Q265" i="6" s="1"/>
  <c r="J265" i="6"/>
  <c r="Z265" i="6" s="1"/>
  <c r="AA265" i="6" s="1"/>
  <c r="V264" i="6"/>
  <c r="W264" i="6" s="1"/>
  <c r="T264" i="6"/>
  <c r="U264" i="6" s="1"/>
  <c r="R264" i="6"/>
  <c r="S264" i="6" s="1"/>
  <c r="P264" i="6"/>
  <c r="Q264" i="6" s="1"/>
  <c r="J264" i="6"/>
  <c r="J266" i="6" s="1"/>
  <c r="Z263" i="6"/>
  <c r="V263" i="6"/>
  <c r="W263" i="6" s="1"/>
  <c r="T263" i="6"/>
  <c r="U263" i="6" s="1"/>
  <c r="R263" i="6"/>
  <c r="S263" i="6" s="1"/>
  <c r="P263" i="6"/>
  <c r="Q263" i="6" s="1"/>
  <c r="J263" i="6"/>
  <c r="L263" i="6" s="1"/>
  <c r="V262" i="6"/>
  <c r="W262" i="6" s="1"/>
  <c r="T262" i="6"/>
  <c r="U262" i="6" s="1"/>
  <c r="R262" i="6"/>
  <c r="S262" i="6" s="1"/>
  <c r="Q262" i="6"/>
  <c r="P262" i="6"/>
  <c r="J262" i="6"/>
  <c r="L262" i="6" s="1"/>
  <c r="V261" i="6"/>
  <c r="W261" i="6" s="1"/>
  <c r="T261" i="6"/>
  <c r="R261" i="6"/>
  <c r="S261" i="6" s="1"/>
  <c r="S266" i="6" s="1"/>
  <c r="P261" i="6"/>
  <c r="Q261" i="6" s="1"/>
  <c r="J261" i="6"/>
  <c r="L261" i="6" s="1"/>
  <c r="R253" i="6"/>
  <c r="I253" i="6"/>
  <c r="H253" i="6"/>
  <c r="G253" i="6"/>
  <c r="F253" i="6"/>
  <c r="E253" i="6"/>
  <c r="Z252" i="6"/>
  <c r="V252" i="6"/>
  <c r="W252" i="6" s="1"/>
  <c r="T252" i="6"/>
  <c r="U252" i="6" s="1"/>
  <c r="R252" i="6"/>
  <c r="S252" i="6" s="1"/>
  <c r="P252" i="6"/>
  <c r="Q252" i="6" s="1"/>
  <c r="J252" i="6"/>
  <c r="L252" i="6" s="1"/>
  <c r="V251" i="6"/>
  <c r="W251" i="6" s="1"/>
  <c r="U251" i="6"/>
  <c r="T251" i="6"/>
  <c r="R251" i="6"/>
  <c r="S251" i="6" s="1"/>
  <c r="P251" i="6"/>
  <c r="Q251" i="6" s="1"/>
  <c r="J251" i="6"/>
  <c r="L251" i="6" s="1"/>
  <c r="V250" i="6"/>
  <c r="W250" i="6" s="1"/>
  <c r="T250" i="6"/>
  <c r="U250" i="6" s="1"/>
  <c r="R250" i="6"/>
  <c r="S250" i="6" s="1"/>
  <c r="P250" i="6"/>
  <c r="Q250" i="6" s="1"/>
  <c r="J250" i="6"/>
  <c r="L250" i="6" s="1"/>
  <c r="Z249" i="6"/>
  <c r="V249" i="6"/>
  <c r="W249" i="6" s="1"/>
  <c r="T249" i="6"/>
  <c r="U249" i="6" s="1"/>
  <c r="R249" i="6"/>
  <c r="S249" i="6" s="1"/>
  <c r="P249" i="6"/>
  <c r="Q249" i="6" s="1"/>
  <c r="J249" i="6"/>
  <c r="L249" i="6" s="1"/>
  <c r="V248" i="6"/>
  <c r="W248" i="6" s="1"/>
  <c r="T248" i="6"/>
  <c r="U248" i="6" s="1"/>
  <c r="R248" i="6"/>
  <c r="S248" i="6" s="1"/>
  <c r="P248" i="6"/>
  <c r="Q248" i="6" s="1"/>
  <c r="L248" i="6"/>
  <c r="J248" i="6"/>
  <c r="Z248" i="6" s="1"/>
  <c r="V247" i="6"/>
  <c r="W247" i="6" s="1"/>
  <c r="T247" i="6"/>
  <c r="U247" i="6" s="1"/>
  <c r="R247" i="6"/>
  <c r="S247" i="6" s="1"/>
  <c r="P247" i="6"/>
  <c r="Q247" i="6" s="1"/>
  <c r="J247" i="6"/>
  <c r="Z247" i="6" s="1"/>
  <c r="V246" i="6"/>
  <c r="W246" i="6" s="1"/>
  <c r="T246" i="6"/>
  <c r="U246" i="6" s="1"/>
  <c r="R246" i="6"/>
  <c r="S246" i="6" s="1"/>
  <c r="P246" i="6"/>
  <c r="Q246" i="6" s="1"/>
  <c r="J246" i="6"/>
  <c r="Z246" i="6" s="1"/>
  <c r="V245" i="6"/>
  <c r="W245" i="6" s="1"/>
  <c r="T245" i="6"/>
  <c r="U245" i="6" s="1"/>
  <c r="R245" i="6"/>
  <c r="S245" i="6" s="1"/>
  <c r="P245" i="6"/>
  <c r="Q245" i="6" s="1"/>
  <c r="J245" i="6"/>
  <c r="L245" i="6" s="1"/>
  <c r="V244" i="6"/>
  <c r="W244" i="6" s="1"/>
  <c r="T244" i="6"/>
  <c r="U244" i="6" s="1"/>
  <c r="R244" i="6"/>
  <c r="S244" i="6" s="1"/>
  <c r="P244" i="6"/>
  <c r="Q244" i="6" s="1"/>
  <c r="J244" i="6"/>
  <c r="Z244" i="6" s="1"/>
  <c r="V243" i="6"/>
  <c r="W243" i="6" s="1"/>
  <c r="T243" i="6"/>
  <c r="U243" i="6" s="1"/>
  <c r="R243" i="6"/>
  <c r="S243" i="6" s="1"/>
  <c r="P243" i="6"/>
  <c r="Q243" i="6" s="1"/>
  <c r="J243" i="6"/>
  <c r="Z243" i="6" s="1"/>
  <c r="AA243" i="6" s="1"/>
  <c r="V242" i="6"/>
  <c r="W242" i="6" s="1"/>
  <c r="T242" i="6"/>
  <c r="U242" i="6" s="1"/>
  <c r="R242" i="6"/>
  <c r="S242" i="6" s="1"/>
  <c r="P242" i="6"/>
  <c r="Q242" i="6" s="1"/>
  <c r="J242" i="6"/>
  <c r="L242" i="6" s="1"/>
  <c r="V241" i="6"/>
  <c r="W241" i="6" s="1"/>
  <c r="T241" i="6"/>
  <c r="U241" i="6" s="1"/>
  <c r="R241" i="6"/>
  <c r="S241" i="6" s="1"/>
  <c r="P241" i="6"/>
  <c r="Q241" i="6" s="1"/>
  <c r="J241" i="6"/>
  <c r="V240" i="6"/>
  <c r="W240" i="6" s="1"/>
  <c r="T240" i="6"/>
  <c r="U240" i="6" s="1"/>
  <c r="R240" i="6"/>
  <c r="S240" i="6" s="1"/>
  <c r="P240" i="6"/>
  <c r="Q240" i="6" s="1"/>
  <c r="J240" i="6"/>
  <c r="Z240" i="6" s="1"/>
  <c r="V239" i="6"/>
  <c r="W239" i="6" s="1"/>
  <c r="T239" i="6"/>
  <c r="U239" i="6" s="1"/>
  <c r="R239" i="6"/>
  <c r="S239" i="6" s="1"/>
  <c r="P239" i="6"/>
  <c r="Q239" i="6" s="1"/>
  <c r="J239" i="6"/>
  <c r="Z239" i="6" s="1"/>
  <c r="Z238" i="6"/>
  <c r="V238" i="6"/>
  <c r="W238" i="6" s="1"/>
  <c r="T238" i="6"/>
  <c r="U238" i="6" s="1"/>
  <c r="R238" i="6"/>
  <c r="S238" i="6" s="1"/>
  <c r="P238" i="6"/>
  <c r="Q238" i="6" s="1"/>
  <c r="L238" i="6"/>
  <c r="J238" i="6"/>
  <c r="V237" i="6"/>
  <c r="W237" i="6" s="1"/>
  <c r="T237" i="6"/>
  <c r="U237" i="6" s="1"/>
  <c r="R237" i="6"/>
  <c r="S237" i="6" s="1"/>
  <c r="P237" i="6"/>
  <c r="Q237" i="6" s="1"/>
  <c r="J237" i="6"/>
  <c r="Z237" i="6" s="1"/>
  <c r="AA237" i="6" s="1"/>
  <c r="V236" i="6"/>
  <c r="W236" i="6" s="1"/>
  <c r="T236" i="6"/>
  <c r="U236" i="6" s="1"/>
  <c r="R236" i="6"/>
  <c r="S236" i="6" s="1"/>
  <c r="P236" i="6"/>
  <c r="Q236" i="6" s="1"/>
  <c r="J236" i="6"/>
  <c r="Z236" i="6" s="1"/>
  <c r="V235" i="6"/>
  <c r="W235" i="6" s="1"/>
  <c r="T235" i="6"/>
  <c r="U235" i="6" s="1"/>
  <c r="R235" i="6"/>
  <c r="S235" i="6" s="1"/>
  <c r="P235" i="6"/>
  <c r="Q235" i="6" s="1"/>
  <c r="J235" i="6"/>
  <c r="Z235" i="6" s="1"/>
  <c r="Z234" i="6"/>
  <c r="V234" i="6"/>
  <c r="W234" i="6" s="1"/>
  <c r="T234" i="6"/>
  <c r="U234" i="6" s="1"/>
  <c r="R234" i="6"/>
  <c r="S234" i="6" s="1"/>
  <c r="P234" i="6"/>
  <c r="Q234" i="6" s="1"/>
  <c r="L234" i="6"/>
  <c r="J234" i="6"/>
  <c r="V233" i="6"/>
  <c r="W233" i="6" s="1"/>
  <c r="T233" i="6"/>
  <c r="U233" i="6" s="1"/>
  <c r="R233" i="6"/>
  <c r="S233" i="6" s="1"/>
  <c r="P233" i="6"/>
  <c r="Q233" i="6" s="1"/>
  <c r="J233" i="6"/>
  <c r="Z233" i="6" s="1"/>
  <c r="AA233" i="6" s="1"/>
  <c r="V232" i="6"/>
  <c r="W232" i="6" s="1"/>
  <c r="T232" i="6"/>
  <c r="U232" i="6" s="1"/>
  <c r="R232" i="6"/>
  <c r="S232" i="6" s="1"/>
  <c r="P232" i="6"/>
  <c r="Q232" i="6" s="1"/>
  <c r="J232" i="6"/>
  <c r="Z232" i="6" s="1"/>
  <c r="AA232" i="6" s="1"/>
  <c r="V231" i="6"/>
  <c r="W231" i="6" s="1"/>
  <c r="T231" i="6"/>
  <c r="U231" i="6" s="1"/>
  <c r="R231" i="6"/>
  <c r="S231" i="6" s="1"/>
  <c r="P231" i="6"/>
  <c r="Q231" i="6" s="1"/>
  <c r="J231" i="6"/>
  <c r="Z231" i="6" s="1"/>
  <c r="Z230" i="6"/>
  <c r="V230" i="6"/>
  <c r="W230" i="6" s="1"/>
  <c r="T230" i="6"/>
  <c r="U230" i="6" s="1"/>
  <c r="R230" i="6"/>
  <c r="S230" i="6" s="1"/>
  <c r="P230" i="6"/>
  <c r="Q230" i="6" s="1"/>
  <c r="J230" i="6"/>
  <c r="L230" i="6" s="1"/>
  <c r="V229" i="6"/>
  <c r="W229" i="6" s="1"/>
  <c r="T229" i="6"/>
  <c r="U229" i="6" s="1"/>
  <c r="R229" i="6"/>
  <c r="S229" i="6" s="1"/>
  <c r="P229" i="6"/>
  <c r="Q229" i="6" s="1"/>
  <c r="J229" i="6"/>
  <c r="L229" i="6" s="1"/>
  <c r="V228" i="6"/>
  <c r="W228" i="6" s="1"/>
  <c r="T228" i="6"/>
  <c r="U228" i="6" s="1"/>
  <c r="R228" i="6"/>
  <c r="S228" i="6" s="1"/>
  <c r="P228" i="6"/>
  <c r="Q228" i="6" s="1"/>
  <c r="J228" i="6"/>
  <c r="Z228" i="6" s="1"/>
  <c r="V227" i="6"/>
  <c r="W227" i="6" s="1"/>
  <c r="T227" i="6"/>
  <c r="U227" i="6" s="1"/>
  <c r="R227" i="6"/>
  <c r="S227" i="6" s="1"/>
  <c r="P227" i="6"/>
  <c r="Q227" i="6" s="1"/>
  <c r="J227" i="6"/>
  <c r="L227" i="6" s="1"/>
  <c r="Z226" i="6"/>
  <c r="V226" i="6"/>
  <c r="W226" i="6" s="1"/>
  <c r="T226" i="6"/>
  <c r="U226" i="6" s="1"/>
  <c r="R226" i="6"/>
  <c r="S226" i="6" s="1"/>
  <c r="P226" i="6"/>
  <c r="Q226" i="6" s="1"/>
  <c r="J226" i="6"/>
  <c r="L226" i="6" s="1"/>
  <c r="V225" i="6"/>
  <c r="W225" i="6" s="1"/>
  <c r="T225" i="6"/>
  <c r="U225" i="6" s="1"/>
  <c r="R225" i="6"/>
  <c r="S225" i="6" s="1"/>
  <c r="P225" i="6"/>
  <c r="Q225" i="6" s="1"/>
  <c r="J225" i="6"/>
  <c r="L225" i="6" s="1"/>
  <c r="V224" i="6"/>
  <c r="W224" i="6" s="1"/>
  <c r="T224" i="6"/>
  <c r="U224" i="6" s="1"/>
  <c r="R224" i="6"/>
  <c r="S224" i="6" s="1"/>
  <c r="P224" i="6"/>
  <c r="Q224" i="6" s="1"/>
  <c r="J224" i="6"/>
  <c r="Z224" i="6" s="1"/>
  <c r="Z223" i="6"/>
  <c r="V223" i="6"/>
  <c r="W223" i="6" s="1"/>
  <c r="T223" i="6"/>
  <c r="U223" i="6" s="1"/>
  <c r="R223" i="6"/>
  <c r="S223" i="6" s="1"/>
  <c r="P223" i="6"/>
  <c r="Q223" i="6" s="1"/>
  <c r="J223" i="6"/>
  <c r="V222" i="6"/>
  <c r="W222" i="6" s="1"/>
  <c r="T222" i="6"/>
  <c r="U222" i="6" s="1"/>
  <c r="R222" i="6"/>
  <c r="S222" i="6" s="1"/>
  <c r="P222" i="6"/>
  <c r="Q222" i="6" s="1"/>
  <c r="J222" i="6"/>
  <c r="Z222" i="6" s="1"/>
  <c r="V221" i="6"/>
  <c r="W221" i="6" s="1"/>
  <c r="T221" i="6"/>
  <c r="U221" i="6" s="1"/>
  <c r="R221" i="6"/>
  <c r="S221" i="6" s="1"/>
  <c r="P221" i="6"/>
  <c r="Q221" i="6" s="1"/>
  <c r="J221" i="6"/>
  <c r="L221" i="6" s="1"/>
  <c r="V220" i="6"/>
  <c r="W220" i="6" s="1"/>
  <c r="T220" i="6"/>
  <c r="U220" i="6" s="1"/>
  <c r="R220" i="6"/>
  <c r="S220" i="6" s="1"/>
  <c r="P220" i="6"/>
  <c r="J220" i="6"/>
  <c r="L220" i="6" s="1"/>
  <c r="Z219" i="6"/>
  <c r="AA219" i="6" s="1"/>
  <c r="V219" i="6"/>
  <c r="W219" i="6" s="1"/>
  <c r="T219" i="6"/>
  <c r="U219" i="6" s="1"/>
  <c r="R219" i="6"/>
  <c r="S219" i="6" s="1"/>
  <c r="S253" i="6" s="1"/>
  <c r="P219" i="6"/>
  <c r="Q219" i="6" s="1"/>
  <c r="L219" i="6"/>
  <c r="J219" i="6"/>
  <c r="I211" i="6"/>
  <c r="H211" i="6"/>
  <c r="G211" i="6"/>
  <c r="F211" i="6"/>
  <c r="E211" i="6"/>
  <c r="V210" i="6"/>
  <c r="W210" i="6" s="1"/>
  <c r="T210" i="6"/>
  <c r="U210" i="6" s="1"/>
  <c r="R210" i="6"/>
  <c r="S210" i="6" s="1"/>
  <c r="P210" i="6"/>
  <c r="Q210" i="6" s="1"/>
  <c r="J210" i="6"/>
  <c r="V209" i="6"/>
  <c r="W209" i="6" s="1"/>
  <c r="T209" i="6"/>
  <c r="U209" i="6" s="1"/>
  <c r="R209" i="6"/>
  <c r="S209" i="6" s="1"/>
  <c r="P209" i="6"/>
  <c r="Q209" i="6" s="1"/>
  <c r="J209" i="6"/>
  <c r="Z209" i="6" s="1"/>
  <c r="Z208" i="6"/>
  <c r="AA208" i="6" s="1"/>
  <c r="V208" i="6"/>
  <c r="W208" i="6" s="1"/>
  <c r="T208" i="6"/>
  <c r="U208" i="6" s="1"/>
  <c r="R208" i="6"/>
  <c r="S208" i="6" s="1"/>
  <c r="P208" i="6"/>
  <c r="Q208" i="6" s="1"/>
  <c r="J208" i="6"/>
  <c r="L208" i="6" s="1"/>
  <c r="V207" i="6"/>
  <c r="W207" i="6" s="1"/>
  <c r="T207" i="6"/>
  <c r="U207" i="6" s="1"/>
  <c r="R207" i="6"/>
  <c r="S207" i="6" s="1"/>
  <c r="P207" i="6"/>
  <c r="Q207" i="6" s="1"/>
  <c r="L207" i="6"/>
  <c r="J207" i="6"/>
  <c r="Z207" i="6" s="1"/>
  <c r="V206" i="6"/>
  <c r="W206" i="6" s="1"/>
  <c r="T206" i="6"/>
  <c r="U206" i="6" s="1"/>
  <c r="R206" i="6"/>
  <c r="S206" i="6" s="1"/>
  <c r="P206" i="6"/>
  <c r="Q206" i="6" s="1"/>
  <c r="J206" i="6"/>
  <c r="L206" i="6" s="1"/>
  <c r="V205" i="6"/>
  <c r="W205" i="6" s="1"/>
  <c r="T205" i="6"/>
  <c r="U205" i="6" s="1"/>
  <c r="R205" i="6"/>
  <c r="S205" i="6" s="1"/>
  <c r="P205" i="6"/>
  <c r="Q205" i="6" s="1"/>
  <c r="J205" i="6"/>
  <c r="Z205" i="6" s="1"/>
  <c r="Z204" i="6"/>
  <c r="AA204" i="6" s="1"/>
  <c r="V204" i="6"/>
  <c r="T204" i="6"/>
  <c r="U204" i="6" s="1"/>
  <c r="R204" i="6"/>
  <c r="R211" i="6" s="1"/>
  <c r="Q204" i="6"/>
  <c r="P204" i="6"/>
  <c r="J204" i="6"/>
  <c r="L204" i="6" s="1"/>
  <c r="I192" i="6"/>
  <c r="H192" i="6"/>
  <c r="G192" i="6"/>
  <c r="F192" i="6"/>
  <c r="E192" i="6"/>
  <c r="AB191" i="6"/>
  <c r="AC191" i="6" s="1"/>
  <c r="Z191" i="6"/>
  <c r="AA191" i="6" s="1"/>
  <c r="X191" i="6"/>
  <c r="Y191" i="6" s="1"/>
  <c r="W191" i="6"/>
  <c r="V191" i="6"/>
  <c r="T191" i="6"/>
  <c r="U191" i="6" s="1"/>
  <c r="R191" i="6"/>
  <c r="S191" i="6" s="1"/>
  <c r="P191" i="6"/>
  <c r="Q191" i="6" s="1"/>
  <c r="J191" i="6"/>
  <c r="L191" i="6" s="1"/>
  <c r="AB190" i="6"/>
  <c r="AC190" i="6" s="1"/>
  <c r="Z190" i="6"/>
  <c r="AA190" i="6" s="1"/>
  <c r="X190" i="6"/>
  <c r="Y190" i="6" s="1"/>
  <c r="V190" i="6"/>
  <c r="W190" i="6" s="1"/>
  <c r="T190" i="6"/>
  <c r="U190" i="6" s="1"/>
  <c r="R190" i="6"/>
  <c r="S190" i="6" s="1"/>
  <c r="P190" i="6"/>
  <c r="Q190" i="6" s="1"/>
  <c r="J190" i="6"/>
  <c r="L190" i="6" s="1"/>
  <c r="AB189" i="6"/>
  <c r="AC189" i="6" s="1"/>
  <c r="Z189" i="6"/>
  <c r="AA189" i="6" s="1"/>
  <c r="X189" i="6"/>
  <c r="Y189" i="6" s="1"/>
  <c r="V189" i="6"/>
  <c r="W189" i="6" s="1"/>
  <c r="T189" i="6"/>
  <c r="U189" i="6" s="1"/>
  <c r="R189" i="6"/>
  <c r="S189" i="6" s="1"/>
  <c r="P189" i="6"/>
  <c r="Q189" i="6" s="1"/>
  <c r="J189" i="6"/>
  <c r="L189" i="6" s="1"/>
  <c r="AB188" i="6"/>
  <c r="AC188" i="6" s="1"/>
  <c r="Z188" i="6"/>
  <c r="AA188" i="6" s="1"/>
  <c r="X188" i="6"/>
  <c r="Y188" i="6" s="1"/>
  <c r="V188" i="6"/>
  <c r="W188" i="6" s="1"/>
  <c r="T188" i="6"/>
  <c r="U188" i="6" s="1"/>
  <c r="R188" i="6"/>
  <c r="S188" i="6" s="1"/>
  <c r="P188" i="6"/>
  <c r="Q188" i="6" s="1"/>
  <c r="J188" i="6"/>
  <c r="L188" i="6" s="1"/>
  <c r="AB187" i="6"/>
  <c r="AC187" i="6" s="1"/>
  <c r="Z187" i="6"/>
  <c r="AA187" i="6" s="1"/>
  <c r="X187" i="6"/>
  <c r="Y187" i="6" s="1"/>
  <c r="V187" i="6"/>
  <c r="W187" i="6" s="1"/>
  <c r="T187" i="6"/>
  <c r="U187" i="6" s="1"/>
  <c r="R187" i="6"/>
  <c r="S187" i="6" s="1"/>
  <c r="P187" i="6"/>
  <c r="Q187" i="6" s="1"/>
  <c r="J187" i="6"/>
  <c r="L187" i="6" s="1"/>
  <c r="AB186" i="6"/>
  <c r="AC186" i="6" s="1"/>
  <c r="Z186" i="6"/>
  <c r="AA186" i="6" s="1"/>
  <c r="X186" i="6"/>
  <c r="Y186" i="6" s="1"/>
  <c r="V186" i="6"/>
  <c r="W186" i="6" s="1"/>
  <c r="T186" i="6"/>
  <c r="U186" i="6" s="1"/>
  <c r="R186" i="6"/>
  <c r="S186" i="6" s="1"/>
  <c r="P186" i="6"/>
  <c r="Q186" i="6" s="1"/>
  <c r="J186" i="6"/>
  <c r="L186" i="6" s="1"/>
  <c r="AB185" i="6"/>
  <c r="AC185" i="6" s="1"/>
  <c r="Z185" i="6"/>
  <c r="AA185" i="6" s="1"/>
  <c r="X185" i="6"/>
  <c r="Y185" i="6" s="1"/>
  <c r="V185" i="6"/>
  <c r="W185" i="6" s="1"/>
  <c r="T185" i="6"/>
  <c r="U185" i="6" s="1"/>
  <c r="R185" i="6"/>
  <c r="S185" i="6" s="1"/>
  <c r="P185" i="6"/>
  <c r="Q185" i="6" s="1"/>
  <c r="J185" i="6"/>
  <c r="L185" i="6" s="1"/>
  <c r="AB184" i="6"/>
  <c r="AC184" i="6" s="1"/>
  <c r="Z184" i="6"/>
  <c r="AA184" i="6" s="1"/>
  <c r="X184" i="6"/>
  <c r="Y184" i="6" s="1"/>
  <c r="V184" i="6"/>
  <c r="W184" i="6" s="1"/>
  <c r="T184" i="6"/>
  <c r="U184" i="6" s="1"/>
  <c r="R184" i="6"/>
  <c r="S184" i="6" s="1"/>
  <c r="P184" i="6"/>
  <c r="Q184" i="6" s="1"/>
  <c r="J184" i="6"/>
  <c r="L184" i="6" s="1"/>
  <c r="AB183" i="6"/>
  <c r="AC183" i="6" s="1"/>
  <c r="Z183" i="6"/>
  <c r="AA183" i="6" s="1"/>
  <c r="X183" i="6"/>
  <c r="Y183" i="6" s="1"/>
  <c r="V183" i="6"/>
  <c r="W183" i="6" s="1"/>
  <c r="T183" i="6"/>
  <c r="U183" i="6" s="1"/>
  <c r="R183" i="6"/>
  <c r="S183" i="6" s="1"/>
  <c r="P183" i="6"/>
  <c r="Q183" i="6" s="1"/>
  <c r="J183" i="6"/>
  <c r="L183" i="6" s="1"/>
  <c r="AB182" i="6"/>
  <c r="AC182" i="6" s="1"/>
  <c r="Z182" i="6"/>
  <c r="AA182" i="6" s="1"/>
  <c r="X182" i="6"/>
  <c r="Y182" i="6" s="1"/>
  <c r="V182" i="6"/>
  <c r="W182" i="6" s="1"/>
  <c r="T182" i="6"/>
  <c r="R182" i="6"/>
  <c r="S182" i="6" s="1"/>
  <c r="P182" i="6"/>
  <c r="Q182" i="6" s="1"/>
  <c r="J182" i="6"/>
  <c r="L182" i="6" s="1"/>
  <c r="AB181" i="6"/>
  <c r="AC181" i="6" s="1"/>
  <c r="Z181" i="6"/>
  <c r="AA181" i="6" s="1"/>
  <c r="X181" i="6"/>
  <c r="Y181" i="6" s="1"/>
  <c r="V181" i="6"/>
  <c r="T181" i="6"/>
  <c r="U181" i="6" s="1"/>
  <c r="R181" i="6"/>
  <c r="S181" i="6" s="1"/>
  <c r="P181" i="6"/>
  <c r="Q181" i="6" s="1"/>
  <c r="J181" i="6"/>
  <c r="L181" i="6" s="1"/>
  <c r="AB180" i="6"/>
  <c r="AC180" i="6" s="1"/>
  <c r="Z180" i="6"/>
  <c r="X180" i="6"/>
  <c r="Y180" i="6" s="1"/>
  <c r="V180" i="6"/>
  <c r="W180" i="6" s="1"/>
  <c r="T180" i="6"/>
  <c r="U180" i="6" s="1"/>
  <c r="R180" i="6"/>
  <c r="S180" i="6" s="1"/>
  <c r="P180" i="6"/>
  <c r="Q180" i="6" s="1"/>
  <c r="J180" i="6"/>
  <c r="L180" i="6" s="1"/>
  <c r="AB179" i="6"/>
  <c r="Z179" i="6"/>
  <c r="AA179" i="6" s="1"/>
  <c r="X179" i="6"/>
  <c r="Y179" i="6" s="1"/>
  <c r="V179" i="6"/>
  <c r="W179" i="6" s="1"/>
  <c r="T179" i="6"/>
  <c r="U179" i="6" s="1"/>
  <c r="R179" i="6"/>
  <c r="S179" i="6" s="1"/>
  <c r="P179" i="6"/>
  <c r="Q179" i="6" s="1"/>
  <c r="L179" i="6"/>
  <c r="J179" i="6"/>
  <c r="AB178" i="6"/>
  <c r="AC178" i="6" s="1"/>
  <c r="Z178" i="6"/>
  <c r="AA178" i="6" s="1"/>
  <c r="X178" i="6"/>
  <c r="Y178" i="6" s="1"/>
  <c r="Y192" i="6" s="1"/>
  <c r="V178" i="6"/>
  <c r="W178" i="6" s="1"/>
  <c r="T178" i="6"/>
  <c r="U178" i="6" s="1"/>
  <c r="R178" i="6"/>
  <c r="R192" i="6" s="1"/>
  <c r="P178" i="6"/>
  <c r="J178" i="6"/>
  <c r="L178" i="6" s="1"/>
  <c r="I164" i="6"/>
  <c r="H164" i="6"/>
  <c r="H165" i="6" s="1"/>
  <c r="G164" i="6"/>
  <c r="F164" i="6"/>
  <c r="E164" i="6"/>
  <c r="Z163" i="6"/>
  <c r="AA163" i="6" s="1"/>
  <c r="X163" i="6"/>
  <c r="Y163" i="6" s="1"/>
  <c r="V163" i="6"/>
  <c r="W163" i="6" s="1"/>
  <c r="T163" i="6"/>
  <c r="U163" i="6" s="1"/>
  <c r="R163" i="6"/>
  <c r="S163" i="6" s="1"/>
  <c r="P163" i="6"/>
  <c r="Q163" i="6" s="1"/>
  <c r="J163" i="6"/>
  <c r="L163" i="6" s="1"/>
  <c r="Z162" i="6"/>
  <c r="AA162" i="6" s="1"/>
  <c r="X162" i="6"/>
  <c r="Y162" i="6" s="1"/>
  <c r="V162" i="6"/>
  <c r="W162" i="6" s="1"/>
  <c r="T162" i="6"/>
  <c r="U162" i="6" s="1"/>
  <c r="S162" i="6"/>
  <c r="R162" i="6"/>
  <c r="P162" i="6"/>
  <c r="Q162" i="6" s="1"/>
  <c r="J162" i="6"/>
  <c r="L162" i="6" s="1"/>
  <c r="Z161" i="6"/>
  <c r="AA161" i="6" s="1"/>
  <c r="X161" i="6"/>
  <c r="Y161" i="6" s="1"/>
  <c r="V161" i="6"/>
  <c r="W161" i="6" s="1"/>
  <c r="T161" i="6"/>
  <c r="U161" i="6" s="1"/>
  <c r="R161" i="6"/>
  <c r="S161" i="6" s="1"/>
  <c r="P161" i="6"/>
  <c r="Q161" i="6" s="1"/>
  <c r="J161" i="6"/>
  <c r="L161" i="6" s="1"/>
  <c r="Z160" i="6"/>
  <c r="AA160" i="6" s="1"/>
  <c r="X160" i="6"/>
  <c r="Y160" i="6" s="1"/>
  <c r="V160" i="6"/>
  <c r="W160" i="6" s="1"/>
  <c r="T160" i="6"/>
  <c r="U160" i="6" s="1"/>
  <c r="R160" i="6"/>
  <c r="S160" i="6" s="1"/>
  <c r="P160" i="6"/>
  <c r="Q160" i="6" s="1"/>
  <c r="L160" i="6"/>
  <c r="J160" i="6"/>
  <c r="Z159" i="6"/>
  <c r="AA159" i="6" s="1"/>
  <c r="X159" i="6"/>
  <c r="Y159" i="6" s="1"/>
  <c r="V159" i="6"/>
  <c r="W159" i="6" s="1"/>
  <c r="T159" i="6"/>
  <c r="U159" i="6" s="1"/>
  <c r="R159" i="6"/>
  <c r="S159" i="6" s="1"/>
  <c r="P159" i="6"/>
  <c r="Q159" i="6" s="1"/>
  <c r="J159" i="6"/>
  <c r="L159" i="6" s="1"/>
  <c r="Z158" i="6"/>
  <c r="AA158" i="6" s="1"/>
  <c r="X158" i="6"/>
  <c r="Y158" i="6" s="1"/>
  <c r="V158" i="6"/>
  <c r="W158" i="6" s="1"/>
  <c r="T158" i="6"/>
  <c r="U158" i="6" s="1"/>
  <c r="R158" i="6"/>
  <c r="S158" i="6" s="1"/>
  <c r="P158" i="6"/>
  <c r="Q158" i="6" s="1"/>
  <c r="J158" i="6"/>
  <c r="L158" i="6" s="1"/>
  <c r="Z157" i="6"/>
  <c r="AA157" i="6" s="1"/>
  <c r="X157" i="6"/>
  <c r="Y157" i="6" s="1"/>
  <c r="V157" i="6"/>
  <c r="W157" i="6" s="1"/>
  <c r="T157" i="6"/>
  <c r="U157" i="6" s="1"/>
  <c r="R157" i="6"/>
  <c r="S157" i="6" s="1"/>
  <c r="P157" i="6"/>
  <c r="Q157" i="6" s="1"/>
  <c r="J157" i="6"/>
  <c r="L157" i="6" s="1"/>
  <c r="Z156" i="6"/>
  <c r="AA156" i="6" s="1"/>
  <c r="X156" i="6"/>
  <c r="Y156" i="6" s="1"/>
  <c r="V156" i="6"/>
  <c r="W156" i="6" s="1"/>
  <c r="T156" i="6"/>
  <c r="U156" i="6" s="1"/>
  <c r="R156" i="6"/>
  <c r="S156" i="6" s="1"/>
  <c r="P156" i="6"/>
  <c r="Q156" i="6" s="1"/>
  <c r="J156" i="6"/>
  <c r="L156" i="6" s="1"/>
  <c r="Z155" i="6"/>
  <c r="X155" i="6"/>
  <c r="Y155" i="6" s="1"/>
  <c r="V155" i="6"/>
  <c r="W155" i="6" s="1"/>
  <c r="T155" i="6"/>
  <c r="U155" i="6" s="1"/>
  <c r="R155" i="6"/>
  <c r="S155" i="6" s="1"/>
  <c r="P155" i="6"/>
  <c r="Q155" i="6" s="1"/>
  <c r="J155" i="6"/>
  <c r="L155" i="6" s="1"/>
  <c r="Z154" i="6"/>
  <c r="AA154" i="6" s="1"/>
  <c r="X154" i="6"/>
  <c r="Y154" i="6" s="1"/>
  <c r="V154" i="6"/>
  <c r="W154" i="6" s="1"/>
  <c r="T154" i="6"/>
  <c r="U154" i="6" s="1"/>
  <c r="R154" i="6"/>
  <c r="S154" i="6" s="1"/>
  <c r="P154" i="6"/>
  <c r="Q154" i="6" s="1"/>
  <c r="J154" i="6"/>
  <c r="L154" i="6" s="1"/>
  <c r="Z153" i="6"/>
  <c r="AA153" i="6" s="1"/>
  <c r="X153" i="6"/>
  <c r="Y153" i="6" s="1"/>
  <c r="V153" i="6"/>
  <c r="W153" i="6" s="1"/>
  <c r="T153" i="6"/>
  <c r="U153" i="6" s="1"/>
  <c r="R153" i="6"/>
  <c r="S153" i="6" s="1"/>
  <c r="P153" i="6"/>
  <c r="Q153" i="6" s="1"/>
  <c r="J153" i="6"/>
  <c r="L153" i="6" s="1"/>
  <c r="Z152" i="6"/>
  <c r="AA152" i="6" s="1"/>
  <c r="X152" i="6"/>
  <c r="X164" i="6" s="1"/>
  <c r="V152" i="6"/>
  <c r="W152" i="6" s="1"/>
  <c r="T152" i="6"/>
  <c r="R152" i="6"/>
  <c r="R164" i="6" s="1"/>
  <c r="P152" i="6"/>
  <c r="Q152" i="6" s="1"/>
  <c r="J152" i="6"/>
  <c r="I151" i="6"/>
  <c r="H151" i="6"/>
  <c r="G151" i="6"/>
  <c r="F151" i="6"/>
  <c r="E151" i="6"/>
  <c r="Z150" i="6"/>
  <c r="AA150" i="6" s="1"/>
  <c r="X150" i="6"/>
  <c r="Y150" i="6" s="1"/>
  <c r="V150" i="6"/>
  <c r="W150" i="6" s="1"/>
  <c r="T150" i="6"/>
  <c r="U150" i="6" s="1"/>
  <c r="R150" i="6"/>
  <c r="S150" i="6" s="1"/>
  <c r="P150" i="6"/>
  <c r="Q150" i="6" s="1"/>
  <c r="L150" i="6"/>
  <c r="J150" i="6"/>
  <c r="Z149" i="6"/>
  <c r="AA149" i="6" s="1"/>
  <c r="X149" i="6"/>
  <c r="Y149" i="6" s="1"/>
  <c r="V149" i="6"/>
  <c r="W149" i="6" s="1"/>
  <c r="T149" i="6"/>
  <c r="U149" i="6" s="1"/>
  <c r="R149" i="6"/>
  <c r="S149" i="6" s="1"/>
  <c r="P149" i="6"/>
  <c r="Q149" i="6" s="1"/>
  <c r="J149" i="6"/>
  <c r="L149" i="6" s="1"/>
  <c r="Z148" i="6"/>
  <c r="AA148" i="6" s="1"/>
  <c r="X148" i="6"/>
  <c r="Y148" i="6" s="1"/>
  <c r="V148" i="6"/>
  <c r="W148" i="6" s="1"/>
  <c r="U148" i="6"/>
  <c r="T148" i="6"/>
  <c r="R148" i="6"/>
  <c r="S148" i="6" s="1"/>
  <c r="P148" i="6"/>
  <c r="Q148" i="6" s="1"/>
  <c r="J148" i="6"/>
  <c r="L148" i="6" s="1"/>
  <c r="Z147" i="6"/>
  <c r="AA147" i="6" s="1"/>
  <c r="X147" i="6"/>
  <c r="Y147" i="6" s="1"/>
  <c r="V147" i="6"/>
  <c r="W147" i="6" s="1"/>
  <c r="T147" i="6"/>
  <c r="U147" i="6" s="1"/>
  <c r="R147" i="6"/>
  <c r="S147" i="6" s="1"/>
  <c r="P147" i="6"/>
  <c r="Q147" i="6" s="1"/>
  <c r="L147" i="6"/>
  <c r="J147" i="6"/>
  <c r="Z146" i="6"/>
  <c r="AA146" i="6" s="1"/>
  <c r="X146" i="6"/>
  <c r="Y146" i="6" s="1"/>
  <c r="V146" i="6"/>
  <c r="W146" i="6" s="1"/>
  <c r="T146" i="6"/>
  <c r="U146" i="6" s="1"/>
  <c r="R146" i="6"/>
  <c r="S146" i="6" s="1"/>
  <c r="P146" i="6"/>
  <c r="Q146" i="6" s="1"/>
  <c r="J146" i="6"/>
  <c r="L146" i="6" s="1"/>
  <c r="Z145" i="6"/>
  <c r="AA145" i="6" s="1"/>
  <c r="X145" i="6"/>
  <c r="Y145" i="6" s="1"/>
  <c r="V145" i="6"/>
  <c r="W145" i="6" s="1"/>
  <c r="T145" i="6"/>
  <c r="U145" i="6" s="1"/>
  <c r="R145" i="6"/>
  <c r="S145" i="6" s="1"/>
  <c r="P145" i="6"/>
  <c r="Q145" i="6" s="1"/>
  <c r="J145" i="6"/>
  <c r="L145" i="6" s="1"/>
  <c r="Z144" i="6"/>
  <c r="AA144" i="6" s="1"/>
  <c r="X144" i="6"/>
  <c r="Y144" i="6" s="1"/>
  <c r="V144" i="6"/>
  <c r="W144" i="6" s="1"/>
  <c r="T144" i="6"/>
  <c r="U144" i="6" s="1"/>
  <c r="R144" i="6"/>
  <c r="S144" i="6" s="1"/>
  <c r="P144" i="6"/>
  <c r="Q144" i="6" s="1"/>
  <c r="J144" i="6"/>
  <c r="L144" i="6" s="1"/>
  <c r="Z143" i="6"/>
  <c r="AA143" i="6" s="1"/>
  <c r="X143" i="6"/>
  <c r="Y143" i="6" s="1"/>
  <c r="V143" i="6"/>
  <c r="W143" i="6" s="1"/>
  <c r="T143" i="6"/>
  <c r="U143" i="6" s="1"/>
  <c r="R143" i="6"/>
  <c r="S143" i="6" s="1"/>
  <c r="P143" i="6"/>
  <c r="Q143" i="6" s="1"/>
  <c r="J143" i="6"/>
  <c r="L143" i="6" s="1"/>
  <c r="Z142" i="6"/>
  <c r="AA142" i="6" s="1"/>
  <c r="X142" i="6"/>
  <c r="Y142" i="6" s="1"/>
  <c r="V142" i="6"/>
  <c r="W142" i="6" s="1"/>
  <c r="T142" i="6"/>
  <c r="U142" i="6" s="1"/>
  <c r="R142" i="6"/>
  <c r="S142" i="6" s="1"/>
  <c r="P142" i="6"/>
  <c r="Q142" i="6" s="1"/>
  <c r="J142" i="6"/>
  <c r="L142" i="6" s="1"/>
  <c r="Z141" i="6"/>
  <c r="AA141" i="6" s="1"/>
  <c r="X141" i="6"/>
  <c r="Y141" i="6" s="1"/>
  <c r="V141" i="6"/>
  <c r="W141" i="6" s="1"/>
  <c r="T141" i="6"/>
  <c r="U141" i="6" s="1"/>
  <c r="R141" i="6"/>
  <c r="S141" i="6" s="1"/>
  <c r="P141" i="6"/>
  <c r="Q141" i="6" s="1"/>
  <c r="J141" i="6"/>
  <c r="L141" i="6" s="1"/>
  <c r="Z140" i="6"/>
  <c r="AA140" i="6" s="1"/>
  <c r="X140" i="6"/>
  <c r="Y140" i="6" s="1"/>
  <c r="V140" i="6"/>
  <c r="W140" i="6" s="1"/>
  <c r="T140" i="6"/>
  <c r="U140" i="6" s="1"/>
  <c r="R140" i="6"/>
  <c r="S140" i="6" s="1"/>
  <c r="P140" i="6"/>
  <c r="Q140" i="6" s="1"/>
  <c r="J140" i="6"/>
  <c r="L140" i="6" s="1"/>
  <c r="Z139" i="6"/>
  <c r="AA139" i="6" s="1"/>
  <c r="X139" i="6"/>
  <c r="Y139" i="6" s="1"/>
  <c r="V139" i="6"/>
  <c r="W139" i="6" s="1"/>
  <c r="T139" i="6"/>
  <c r="U139" i="6" s="1"/>
  <c r="R139" i="6"/>
  <c r="S139" i="6" s="1"/>
  <c r="P139" i="6"/>
  <c r="Q139" i="6" s="1"/>
  <c r="L139" i="6"/>
  <c r="J139" i="6"/>
  <c r="Z138" i="6"/>
  <c r="AA138" i="6" s="1"/>
  <c r="X138" i="6"/>
  <c r="Y138" i="6" s="1"/>
  <c r="V138" i="6"/>
  <c r="W138" i="6" s="1"/>
  <c r="T138" i="6"/>
  <c r="U138" i="6" s="1"/>
  <c r="R138" i="6"/>
  <c r="S138" i="6" s="1"/>
  <c r="P138" i="6"/>
  <c r="Q138" i="6" s="1"/>
  <c r="J138" i="6"/>
  <c r="L138" i="6" s="1"/>
  <c r="Z137" i="6"/>
  <c r="AA137" i="6" s="1"/>
  <c r="X137" i="6"/>
  <c r="Y137" i="6" s="1"/>
  <c r="V137" i="6"/>
  <c r="W137" i="6" s="1"/>
  <c r="T137" i="6"/>
  <c r="U137" i="6" s="1"/>
  <c r="R137" i="6"/>
  <c r="S137" i="6" s="1"/>
  <c r="P137" i="6"/>
  <c r="Q137" i="6" s="1"/>
  <c r="J137" i="6"/>
  <c r="L137" i="6" s="1"/>
  <c r="Z136" i="6"/>
  <c r="AA136" i="6" s="1"/>
  <c r="X136" i="6"/>
  <c r="Y136" i="6" s="1"/>
  <c r="V136" i="6"/>
  <c r="W136" i="6" s="1"/>
  <c r="T136" i="6"/>
  <c r="U136" i="6" s="1"/>
  <c r="R136" i="6"/>
  <c r="S136" i="6" s="1"/>
  <c r="P136" i="6"/>
  <c r="Q136" i="6" s="1"/>
  <c r="J136" i="6"/>
  <c r="L136" i="6" s="1"/>
  <c r="Z135" i="6"/>
  <c r="AA135" i="6" s="1"/>
  <c r="X135" i="6"/>
  <c r="Y135" i="6" s="1"/>
  <c r="V135" i="6"/>
  <c r="W135" i="6" s="1"/>
  <c r="T135" i="6"/>
  <c r="U135" i="6" s="1"/>
  <c r="R135" i="6"/>
  <c r="S135" i="6" s="1"/>
  <c r="P135" i="6"/>
  <c r="Q135" i="6" s="1"/>
  <c r="J135" i="6"/>
  <c r="L135" i="6" s="1"/>
  <c r="Z134" i="6"/>
  <c r="AA134" i="6" s="1"/>
  <c r="X134" i="6"/>
  <c r="Y134" i="6" s="1"/>
  <c r="V134" i="6"/>
  <c r="W134" i="6" s="1"/>
  <c r="T134" i="6"/>
  <c r="U134" i="6" s="1"/>
  <c r="R134" i="6"/>
  <c r="S134" i="6" s="1"/>
  <c r="P134" i="6"/>
  <c r="Q134" i="6" s="1"/>
  <c r="L134" i="6"/>
  <c r="J134" i="6"/>
  <c r="Z133" i="6"/>
  <c r="AA133" i="6" s="1"/>
  <c r="X133" i="6"/>
  <c r="Y133" i="6" s="1"/>
  <c r="V133" i="6"/>
  <c r="W133" i="6" s="1"/>
  <c r="T133" i="6"/>
  <c r="U133" i="6" s="1"/>
  <c r="R133" i="6"/>
  <c r="S133" i="6" s="1"/>
  <c r="P133" i="6"/>
  <c r="Q133" i="6" s="1"/>
  <c r="J133" i="6"/>
  <c r="L133" i="6" s="1"/>
  <c r="Z132" i="6"/>
  <c r="AA132" i="6" s="1"/>
  <c r="X132" i="6"/>
  <c r="Y132" i="6" s="1"/>
  <c r="V132" i="6"/>
  <c r="W132" i="6" s="1"/>
  <c r="T132" i="6"/>
  <c r="U132" i="6" s="1"/>
  <c r="R132" i="6"/>
  <c r="S132" i="6" s="1"/>
  <c r="P132" i="6"/>
  <c r="Q132" i="6" s="1"/>
  <c r="J132" i="6"/>
  <c r="L132" i="6" s="1"/>
  <c r="Z131" i="6"/>
  <c r="AA131" i="6" s="1"/>
  <c r="X131" i="6"/>
  <c r="Y131" i="6" s="1"/>
  <c r="V131" i="6"/>
  <c r="W131" i="6" s="1"/>
  <c r="T131" i="6"/>
  <c r="U131" i="6" s="1"/>
  <c r="R131" i="6"/>
  <c r="S131" i="6" s="1"/>
  <c r="P131" i="6"/>
  <c r="Q131" i="6" s="1"/>
  <c r="J131" i="6"/>
  <c r="L131" i="6" s="1"/>
  <c r="Z130" i="6"/>
  <c r="AA130" i="6" s="1"/>
  <c r="X130" i="6"/>
  <c r="Y130" i="6" s="1"/>
  <c r="V130" i="6"/>
  <c r="W130" i="6" s="1"/>
  <c r="T130" i="6"/>
  <c r="U130" i="6" s="1"/>
  <c r="R130" i="6"/>
  <c r="S130" i="6" s="1"/>
  <c r="P130" i="6"/>
  <c r="Q130" i="6" s="1"/>
  <c r="J130" i="6"/>
  <c r="L130" i="6" s="1"/>
  <c r="Z129" i="6"/>
  <c r="AA129" i="6" s="1"/>
  <c r="X129" i="6"/>
  <c r="Y129" i="6" s="1"/>
  <c r="V129" i="6"/>
  <c r="W129" i="6" s="1"/>
  <c r="T129" i="6"/>
  <c r="U129" i="6" s="1"/>
  <c r="R129" i="6"/>
  <c r="S129" i="6" s="1"/>
  <c r="P129" i="6"/>
  <c r="Q129" i="6" s="1"/>
  <c r="J129" i="6"/>
  <c r="L129" i="6" s="1"/>
  <c r="Z128" i="6"/>
  <c r="AA128" i="6" s="1"/>
  <c r="X128" i="6"/>
  <c r="Y128" i="6" s="1"/>
  <c r="V128" i="6"/>
  <c r="W128" i="6" s="1"/>
  <c r="T128" i="6"/>
  <c r="U128" i="6" s="1"/>
  <c r="R128" i="6"/>
  <c r="S128" i="6" s="1"/>
  <c r="P128" i="6"/>
  <c r="Q128" i="6" s="1"/>
  <c r="J128" i="6"/>
  <c r="L128" i="6" s="1"/>
  <c r="Z127" i="6"/>
  <c r="AA127" i="6" s="1"/>
  <c r="X127" i="6"/>
  <c r="Y127" i="6" s="1"/>
  <c r="V127" i="6"/>
  <c r="W127" i="6" s="1"/>
  <c r="T127" i="6"/>
  <c r="U127" i="6" s="1"/>
  <c r="R127" i="6"/>
  <c r="S127" i="6" s="1"/>
  <c r="P127" i="6"/>
  <c r="Q127" i="6" s="1"/>
  <c r="J127" i="6"/>
  <c r="L127" i="6" s="1"/>
  <c r="Z126" i="6"/>
  <c r="AA126" i="6" s="1"/>
  <c r="X126" i="6"/>
  <c r="Y126" i="6" s="1"/>
  <c r="V126" i="6"/>
  <c r="W126" i="6" s="1"/>
  <c r="T126" i="6"/>
  <c r="U126" i="6" s="1"/>
  <c r="R126" i="6"/>
  <c r="S126" i="6" s="1"/>
  <c r="P126" i="6"/>
  <c r="Q126" i="6" s="1"/>
  <c r="J126" i="6"/>
  <c r="L126" i="6" s="1"/>
  <c r="Z125" i="6"/>
  <c r="AA125" i="6" s="1"/>
  <c r="X125" i="6"/>
  <c r="Y125" i="6" s="1"/>
  <c r="V125" i="6"/>
  <c r="W125" i="6" s="1"/>
  <c r="T125" i="6"/>
  <c r="U125" i="6" s="1"/>
  <c r="R125" i="6"/>
  <c r="S125" i="6" s="1"/>
  <c r="P125" i="6"/>
  <c r="Q125" i="6" s="1"/>
  <c r="J125" i="6"/>
  <c r="L125" i="6" s="1"/>
  <c r="Z124" i="6"/>
  <c r="AA124" i="6" s="1"/>
  <c r="X124" i="6"/>
  <c r="Y124" i="6" s="1"/>
  <c r="V124" i="6"/>
  <c r="W124" i="6" s="1"/>
  <c r="T124" i="6"/>
  <c r="U124" i="6" s="1"/>
  <c r="R124" i="6"/>
  <c r="S124" i="6" s="1"/>
  <c r="P124" i="6"/>
  <c r="Q124" i="6" s="1"/>
  <c r="J124" i="6"/>
  <c r="L124" i="6" s="1"/>
  <c r="Z123" i="6"/>
  <c r="AA123" i="6" s="1"/>
  <c r="X123" i="6"/>
  <c r="Y123" i="6" s="1"/>
  <c r="V123" i="6"/>
  <c r="W123" i="6" s="1"/>
  <c r="T123" i="6"/>
  <c r="U123" i="6" s="1"/>
  <c r="R123" i="6"/>
  <c r="S123" i="6" s="1"/>
  <c r="P123" i="6"/>
  <c r="Q123" i="6" s="1"/>
  <c r="J123" i="6"/>
  <c r="L123" i="6" s="1"/>
  <c r="Z122" i="6"/>
  <c r="AA122" i="6" s="1"/>
  <c r="X122" i="6"/>
  <c r="Y122" i="6" s="1"/>
  <c r="V122" i="6"/>
  <c r="W122" i="6" s="1"/>
  <c r="T122" i="6"/>
  <c r="U122" i="6" s="1"/>
  <c r="R122" i="6"/>
  <c r="S122" i="6" s="1"/>
  <c r="P122" i="6"/>
  <c r="Q122" i="6" s="1"/>
  <c r="J122" i="6"/>
  <c r="L122" i="6" s="1"/>
  <c r="Z121" i="6"/>
  <c r="AA121" i="6" s="1"/>
  <c r="X121" i="6"/>
  <c r="Y121" i="6" s="1"/>
  <c r="V121" i="6"/>
  <c r="W121" i="6" s="1"/>
  <c r="T121" i="6"/>
  <c r="U121" i="6" s="1"/>
  <c r="S121" i="6"/>
  <c r="R121" i="6"/>
  <c r="P121" i="6"/>
  <c r="Q121" i="6" s="1"/>
  <c r="J121" i="6"/>
  <c r="L121" i="6" s="1"/>
  <c r="Z120" i="6"/>
  <c r="AA120" i="6" s="1"/>
  <c r="X120" i="6"/>
  <c r="Y120" i="6" s="1"/>
  <c r="V120" i="6"/>
  <c r="W120" i="6" s="1"/>
  <c r="T120" i="6"/>
  <c r="U120" i="6" s="1"/>
  <c r="R120" i="6"/>
  <c r="S120" i="6" s="1"/>
  <c r="P120" i="6"/>
  <c r="Q120" i="6" s="1"/>
  <c r="J120" i="6"/>
  <c r="L120" i="6" s="1"/>
  <c r="Z119" i="6"/>
  <c r="AA119" i="6" s="1"/>
  <c r="X119" i="6"/>
  <c r="Y119" i="6" s="1"/>
  <c r="V119" i="6"/>
  <c r="W119" i="6" s="1"/>
  <c r="T119" i="6"/>
  <c r="U119" i="6" s="1"/>
  <c r="R119" i="6"/>
  <c r="S119" i="6" s="1"/>
  <c r="P119" i="6"/>
  <c r="Q119" i="6" s="1"/>
  <c r="J119" i="6"/>
  <c r="L119" i="6" s="1"/>
  <c r="Z118" i="6"/>
  <c r="AA118" i="6" s="1"/>
  <c r="X118" i="6"/>
  <c r="Y118" i="6" s="1"/>
  <c r="V118" i="6"/>
  <c r="W118" i="6" s="1"/>
  <c r="T118" i="6"/>
  <c r="U118" i="6" s="1"/>
  <c r="R118" i="6"/>
  <c r="S118" i="6" s="1"/>
  <c r="P118" i="6"/>
  <c r="Q118" i="6" s="1"/>
  <c r="J118" i="6"/>
  <c r="L118" i="6" s="1"/>
  <c r="Z117" i="6"/>
  <c r="AA117" i="6" s="1"/>
  <c r="X117" i="6"/>
  <c r="Y117" i="6" s="1"/>
  <c r="W117" i="6"/>
  <c r="V117" i="6"/>
  <c r="T117" i="6"/>
  <c r="U117" i="6" s="1"/>
  <c r="R117" i="6"/>
  <c r="S117" i="6" s="1"/>
  <c r="P117" i="6"/>
  <c r="Q117" i="6" s="1"/>
  <c r="J117" i="6"/>
  <c r="L117" i="6" s="1"/>
  <c r="Z116" i="6"/>
  <c r="AA116" i="6" s="1"/>
  <c r="X116" i="6"/>
  <c r="Y116" i="6" s="1"/>
  <c r="V116" i="6"/>
  <c r="W116" i="6" s="1"/>
  <c r="T116" i="6"/>
  <c r="U116" i="6" s="1"/>
  <c r="R116" i="6"/>
  <c r="S116" i="6" s="1"/>
  <c r="P116" i="6"/>
  <c r="Q116" i="6" s="1"/>
  <c r="J116" i="6"/>
  <c r="L116" i="6" s="1"/>
  <c r="Z115" i="6"/>
  <c r="AA115" i="6" s="1"/>
  <c r="X115" i="6"/>
  <c r="Y115" i="6" s="1"/>
  <c r="V115" i="6"/>
  <c r="W115" i="6" s="1"/>
  <c r="T115" i="6"/>
  <c r="U115" i="6" s="1"/>
  <c r="R115" i="6"/>
  <c r="S115" i="6" s="1"/>
  <c r="P115" i="6"/>
  <c r="Q115" i="6" s="1"/>
  <c r="J115" i="6"/>
  <c r="L115" i="6" s="1"/>
  <c r="Z114" i="6"/>
  <c r="AA114" i="6" s="1"/>
  <c r="X114" i="6"/>
  <c r="Y114" i="6" s="1"/>
  <c r="V114" i="6"/>
  <c r="W114" i="6" s="1"/>
  <c r="T114" i="6"/>
  <c r="U114" i="6" s="1"/>
  <c r="R114" i="6"/>
  <c r="S114" i="6" s="1"/>
  <c r="P114" i="6"/>
  <c r="Q114" i="6" s="1"/>
  <c r="J114" i="6"/>
  <c r="L114" i="6" s="1"/>
  <c r="Z113" i="6"/>
  <c r="AA113" i="6" s="1"/>
  <c r="X113" i="6"/>
  <c r="Y113" i="6" s="1"/>
  <c r="V113" i="6"/>
  <c r="W113" i="6" s="1"/>
  <c r="T113" i="6"/>
  <c r="U113" i="6" s="1"/>
  <c r="R113" i="6"/>
  <c r="S113" i="6" s="1"/>
  <c r="P113" i="6"/>
  <c r="Q113" i="6" s="1"/>
  <c r="J113" i="6"/>
  <c r="L113" i="6" s="1"/>
  <c r="Z112" i="6"/>
  <c r="AA112" i="6" s="1"/>
  <c r="X112" i="6"/>
  <c r="Y112" i="6" s="1"/>
  <c r="V112" i="6"/>
  <c r="W112" i="6" s="1"/>
  <c r="T112" i="6"/>
  <c r="U112" i="6" s="1"/>
  <c r="R112" i="6"/>
  <c r="S112" i="6" s="1"/>
  <c r="P112" i="6"/>
  <c r="Q112" i="6" s="1"/>
  <c r="J112" i="6"/>
  <c r="L112" i="6" s="1"/>
  <c r="AA111" i="6"/>
  <c r="Z111" i="6"/>
  <c r="X111" i="6"/>
  <c r="Y111" i="6" s="1"/>
  <c r="V111" i="6"/>
  <c r="W111" i="6" s="1"/>
  <c r="T111" i="6"/>
  <c r="U111" i="6" s="1"/>
  <c r="R111" i="6"/>
  <c r="S111" i="6" s="1"/>
  <c r="P111" i="6"/>
  <c r="Q111" i="6" s="1"/>
  <c r="J111" i="6"/>
  <c r="L111" i="6" s="1"/>
  <c r="Z110" i="6"/>
  <c r="AA110" i="6" s="1"/>
  <c r="X110" i="6"/>
  <c r="Y110" i="6" s="1"/>
  <c r="V110" i="6"/>
  <c r="W110" i="6" s="1"/>
  <c r="T110" i="6"/>
  <c r="U110" i="6" s="1"/>
  <c r="R110" i="6"/>
  <c r="S110" i="6" s="1"/>
  <c r="P110" i="6"/>
  <c r="Q110" i="6" s="1"/>
  <c r="J110" i="6"/>
  <c r="L110" i="6" s="1"/>
  <c r="Z109" i="6"/>
  <c r="AA109" i="6" s="1"/>
  <c r="X109" i="6"/>
  <c r="Y109" i="6" s="1"/>
  <c r="V109" i="6"/>
  <c r="W109" i="6" s="1"/>
  <c r="T109" i="6"/>
  <c r="U109" i="6" s="1"/>
  <c r="R109" i="6"/>
  <c r="S109" i="6" s="1"/>
  <c r="P109" i="6"/>
  <c r="Q109" i="6" s="1"/>
  <c r="J109" i="6"/>
  <c r="L109" i="6" s="1"/>
  <c r="Z108" i="6"/>
  <c r="AA108" i="6" s="1"/>
  <c r="X108" i="6"/>
  <c r="Y108" i="6" s="1"/>
  <c r="V108" i="6"/>
  <c r="W108" i="6" s="1"/>
  <c r="T108" i="6"/>
  <c r="U108" i="6" s="1"/>
  <c r="R108" i="6"/>
  <c r="S108" i="6" s="1"/>
  <c r="P108" i="6"/>
  <c r="Q108" i="6" s="1"/>
  <c r="J108" i="6"/>
  <c r="L108" i="6" s="1"/>
  <c r="Z107" i="6"/>
  <c r="AA107" i="6" s="1"/>
  <c r="X107" i="6"/>
  <c r="Y107" i="6" s="1"/>
  <c r="V107" i="6"/>
  <c r="W107" i="6" s="1"/>
  <c r="T107" i="6"/>
  <c r="U107" i="6" s="1"/>
  <c r="R107" i="6"/>
  <c r="S107" i="6" s="1"/>
  <c r="P107" i="6"/>
  <c r="Q107" i="6" s="1"/>
  <c r="J107" i="6"/>
  <c r="L107" i="6" s="1"/>
  <c r="Z106" i="6"/>
  <c r="AA106" i="6" s="1"/>
  <c r="X106" i="6"/>
  <c r="Y106" i="6" s="1"/>
  <c r="V106" i="6"/>
  <c r="W106" i="6" s="1"/>
  <c r="T106" i="6"/>
  <c r="U106" i="6" s="1"/>
  <c r="R106" i="6"/>
  <c r="S106" i="6" s="1"/>
  <c r="P106" i="6"/>
  <c r="Q106" i="6" s="1"/>
  <c r="J106" i="6"/>
  <c r="L106" i="6" s="1"/>
  <c r="Z105" i="6"/>
  <c r="AA105" i="6" s="1"/>
  <c r="X105" i="6"/>
  <c r="Y105" i="6" s="1"/>
  <c r="V105" i="6"/>
  <c r="W105" i="6" s="1"/>
  <c r="T105" i="6"/>
  <c r="U105" i="6" s="1"/>
  <c r="R105" i="6"/>
  <c r="S105" i="6" s="1"/>
  <c r="P105" i="6"/>
  <c r="Q105" i="6" s="1"/>
  <c r="J105" i="6"/>
  <c r="L105" i="6" s="1"/>
  <c r="Z104" i="6"/>
  <c r="AA104" i="6" s="1"/>
  <c r="X104" i="6"/>
  <c r="Y104" i="6" s="1"/>
  <c r="V104" i="6"/>
  <c r="W104" i="6" s="1"/>
  <c r="T104" i="6"/>
  <c r="U104" i="6" s="1"/>
  <c r="R104" i="6"/>
  <c r="S104" i="6" s="1"/>
  <c r="P104" i="6"/>
  <c r="Q104" i="6" s="1"/>
  <c r="J104" i="6"/>
  <c r="L104" i="6" s="1"/>
  <c r="Z103" i="6"/>
  <c r="AA103" i="6" s="1"/>
  <c r="X103" i="6"/>
  <c r="Y103" i="6" s="1"/>
  <c r="V103" i="6"/>
  <c r="W103" i="6" s="1"/>
  <c r="T103" i="6"/>
  <c r="U103" i="6" s="1"/>
  <c r="R103" i="6"/>
  <c r="S103" i="6" s="1"/>
  <c r="P103" i="6"/>
  <c r="Q103" i="6" s="1"/>
  <c r="J103" i="6"/>
  <c r="L103" i="6" s="1"/>
  <c r="Z102" i="6"/>
  <c r="AA102" i="6" s="1"/>
  <c r="X102" i="6"/>
  <c r="Y102" i="6" s="1"/>
  <c r="V102" i="6"/>
  <c r="W102" i="6" s="1"/>
  <c r="T102" i="6"/>
  <c r="U102" i="6" s="1"/>
  <c r="R102" i="6"/>
  <c r="S102" i="6" s="1"/>
  <c r="P102" i="6"/>
  <c r="Q102" i="6" s="1"/>
  <c r="J102" i="6"/>
  <c r="L102" i="6" s="1"/>
  <c r="Z101" i="6"/>
  <c r="AA101" i="6" s="1"/>
  <c r="Y101" i="6"/>
  <c r="X101" i="6"/>
  <c r="V101" i="6"/>
  <c r="W101" i="6" s="1"/>
  <c r="T101" i="6"/>
  <c r="U101" i="6" s="1"/>
  <c r="R101" i="6"/>
  <c r="S101" i="6" s="1"/>
  <c r="P101" i="6"/>
  <c r="Q101" i="6" s="1"/>
  <c r="J101" i="6"/>
  <c r="L101" i="6" s="1"/>
  <c r="Z100" i="6"/>
  <c r="AA100" i="6" s="1"/>
  <c r="X100" i="6"/>
  <c r="Y100" i="6" s="1"/>
  <c r="V100" i="6"/>
  <c r="W100" i="6" s="1"/>
  <c r="T100" i="6"/>
  <c r="U100" i="6" s="1"/>
  <c r="S100" i="6"/>
  <c r="R100" i="6"/>
  <c r="P100" i="6"/>
  <c r="Q100" i="6" s="1"/>
  <c r="J100" i="6"/>
  <c r="L100" i="6" s="1"/>
  <c r="Z99" i="6"/>
  <c r="AA99" i="6" s="1"/>
  <c r="X99" i="6"/>
  <c r="Y99" i="6" s="1"/>
  <c r="V99" i="6"/>
  <c r="W99" i="6" s="1"/>
  <c r="T99" i="6"/>
  <c r="U99" i="6" s="1"/>
  <c r="R99" i="6"/>
  <c r="S99" i="6" s="1"/>
  <c r="P99" i="6"/>
  <c r="Q99" i="6" s="1"/>
  <c r="J99" i="6"/>
  <c r="L99" i="6" s="1"/>
  <c r="Z98" i="6"/>
  <c r="AA98" i="6" s="1"/>
  <c r="X98" i="6"/>
  <c r="Y98" i="6" s="1"/>
  <c r="V98" i="6"/>
  <c r="W98" i="6" s="1"/>
  <c r="T98" i="6"/>
  <c r="U98" i="6" s="1"/>
  <c r="R98" i="6"/>
  <c r="S98" i="6" s="1"/>
  <c r="P98" i="6"/>
  <c r="Q98" i="6" s="1"/>
  <c r="J98" i="6"/>
  <c r="L98" i="6" s="1"/>
  <c r="Z97" i="6"/>
  <c r="AA97" i="6" s="1"/>
  <c r="X97" i="6"/>
  <c r="Y97" i="6" s="1"/>
  <c r="V97" i="6"/>
  <c r="W97" i="6" s="1"/>
  <c r="T97" i="6"/>
  <c r="U97" i="6" s="1"/>
  <c r="R97" i="6"/>
  <c r="S97" i="6" s="1"/>
  <c r="P97" i="6"/>
  <c r="Q97" i="6" s="1"/>
  <c r="J97" i="6"/>
  <c r="L97" i="6" s="1"/>
  <c r="Z96" i="6"/>
  <c r="AA96" i="6" s="1"/>
  <c r="X96" i="6"/>
  <c r="Y96" i="6" s="1"/>
  <c r="V96" i="6"/>
  <c r="W96" i="6" s="1"/>
  <c r="T96" i="6"/>
  <c r="U96" i="6" s="1"/>
  <c r="R96" i="6"/>
  <c r="S96" i="6" s="1"/>
  <c r="P96" i="6"/>
  <c r="Q96" i="6" s="1"/>
  <c r="J96" i="6"/>
  <c r="L96" i="6" s="1"/>
  <c r="Z95" i="6"/>
  <c r="AA95" i="6" s="1"/>
  <c r="X95" i="6"/>
  <c r="Y95" i="6" s="1"/>
  <c r="V95" i="6"/>
  <c r="W95" i="6" s="1"/>
  <c r="T95" i="6"/>
  <c r="U95" i="6" s="1"/>
  <c r="R95" i="6"/>
  <c r="S95" i="6" s="1"/>
  <c r="P95" i="6"/>
  <c r="Q95" i="6" s="1"/>
  <c r="J95" i="6"/>
  <c r="L95" i="6" s="1"/>
  <c r="Z94" i="6"/>
  <c r="AA94" i="6" s="1"/>
  <c r="X94" i="6"/>
  <c r="Y94" i="6" s="1"/>
  <c r="V94" i="6"/>
  <c r="W94" i="6" s="1"/>
  <c r="T94" i="6"/>
  <c r="U94" i="6" s="1"/>
  <c r="R94" i="6"/>
  <c r="S94" i="6" s="1"/>
  <c r="P94" i="6"/>
  <c r="Q94" i="6" s="1"/>
  <c r="L94" i="6"/>
  <c r="J94" i="6"/>
  <c r="Z93" i="6"/>
  <c r="AA93" i="6" s="1"/>
  <c r="X93" i="6"/>
  <c r="Y93" i="6" s="1"/>
  <c r="V93" i="6"/>
  <c r="W93" i="6" s="1"/>
  <c r="T93" i="6"/>
  <c r="U93" i="6" s="1"/>
  <c r="R93" i="6"/>
  <c r="S93" i="6" s="1"/>
  <c r="P93" i="6"/>
  <c r="Q93" i="6" s="1"/>
  <c r="J93" i="6"/>
  <c r="L93" i="6" s="1"/>
  <c r="Z92" i="6"/>
  <c r="AA92" i="6" s="1"/>
  <c r="X92" i="6"/>
  <c r="Y92" i="6" s="1"/>
  <c r="V92" i="6"/>
  <c r="W92" i="6" s="1"/>
  <c r="T92" i="6"/>
  <c r="U92" i="6" s="1"/>
  <c r="R92" i="6"/>
  <c r="S92" i="6" s="1"/>
  <c r="P92" i="6"/>
  <c r="Q92" i="6" s="1"/>
  <c r="J92" i="6"/>
  <c r="L92" i="6" s="1"/>
  <c r="Z91" i="6"/>
  <c r="AA91" i="6" s="1"/>
  <c r="X91" i="6"/>
  <c r="Y91" i="6" s="1"/>
  <c r="V91" i="6"/>
  <c r="W91" i="6" s="1"/>
  <c r="T91" i="6"/>
  <c r="U91" i="6" s="1"/>
  <c r="R91" i="6"/>
  <c r="S91" i="6" s="1"/>
  <c r="P91" i="6"/>
  <c r="Q91" i="6" s="1"/>
  <c r="J91" i="6"/>
  <c r="L91" i="6" s="1"/>
  <c r="Z90" i="6"/>
  <c r="AA90" i="6" s="1"/>
  <c r="X90" i="6"/>
  <c r="Y90" i="6" s="1"/>
  <c r="V90" i="6"/>
  <c r="W90" i="6" s="1"/>
  <c r="T90" i="6"/>
  <c r="U90" i="6" s="1"/>
  <c r="R90" i="6"/>
  <c r="S90" i="6" s="1"/>
  <c r="P90" i="6"/>
  <c r="Q90" i="6" s="1"/>
  <c r="J90" i="6"/>
  <c r="L90" i="6" s="1"/>
  <c r="Z89" i="6"/>
  <c r="AA89" i="6" s="1"/>
  <c r="X89" i="6"/>
  <c r="Y89" i="6" s="1"/>
  <c r="V89" i="6"/>
  <c r="W89" i="6" s="1"/>
  <c r="T89" i="6"/>
  <c r="U89" i="6" s="1"/>
  <c r="R89" i="6"/>
  <c r="S89" i="6" s="1"/>
  <c r="P89" i="6"/>
  <c r="Q89" i="6" s="1"/>
  <c r="J89" i="6"/>
  <c r="L89" i="6" s="1"/>
  <c r="Z88" i="6"/>
  <c r="AA88" i="6" s="1"/>
  <c r="X88" i="6"/>
  <c r="Y88" i="6" s="1"/>
  <c r="V88" i="6"/>
  <c r="W88" i="6" s="1"/>
  <c r="T88" i="6"/>
  <c r="U88" i="6" s="1"/>
  <c r="R88" i="6"/>
  <c r="S88" i="6" s="1"/>
  <c r="P88" i="6"/>
  <c r="Q88" i="6" s="1"/>
  <c r="J88" i="6"/>
  <c r="L88" i="6" s="1"/>
  <c r="Z87" i="6"/>
  <c r="AA87" i="6" s="1"/>
  <c r="X87" i="6"/>
  <c r="Y87" i="6" s="1"/>
  <c r="V87" i="6"/>
  <c r="W87" i="6" s="1"/>
  <c r="T87" i="6"/>
  <c r="U87" i="6" s="1"/>
  <c r="R87" i="6"/>
  <c r="S87" i="6" s="1"/>
  <c r="P87" i="6"/>
  <c r="Q87" i="6" s="1"/>
  <c r="J87" i="6"/>
  <c r="L87" i="6" s="1"/>
  <c r="Z86" i="6"/>
  <c r="AA86" i="6" s="1"/>
  <c r="X86" i="6"/>
  <c r="Y86" i="6" s="1"/>
  <c r="V86" i="6"/>
  <c r="W86" i="6" s="1"/>
  <c r="T86" i="6"/>
  <c r="U86" i="6" s="1"/>
  <c r="R86" i="6"/>
  <c r="S86" i="6" s="1"/>
  <c r="P86" i="6"/>
  <c r="Q86" i="6" s="1"/>
  <c r="J86" i="6"/>
  <c r="L86" i="6" s="1"/>
  <c r="Z85" i="6"/>
  <c r="AA85" i="6" s="1"/>
  <c r="X85" i="6"/>
  <c r="Y85" i="6" s="1"/>
  <c r="V85" i="6"/>
  <c r="W85" i="6" s="1"/>
  <c r="T85" i="6"/>
  <c r="U85" i="6" s="1"/>
  <c r="R85" i="6"/>
  <c r="S85" i="6" s="1"/>
  <c r="P85" i="6"/>
  <c r="Q85" i="6" s="1"/>
  <c r="J85" i="6"/>
  <c r="L85" i="6" s="1"/>
  <c r="Z84" i="6"/>
  <c r="AA84" i="6" s="1"/>
  <c r="X84" i="6"/>
  <c r="Y84" i="6" s="1"/>
  <c r="V84" i="6"/>
  <c r="W84" i="6" s="1"/>
  <c r="T84" i="6"/>
  <c r="U84" i="6" s="1"/>
  <c r="R84" i="6"/>
  <c r="S84" i="6" s="1"/>
  <c r="P84" i="6"/>
  <c r="Q84" i="6" s="1"/>
  <c r="J84" i="6"/>
  <c r="L84" i="6" s="1"/>
  <c r="Z83" i="6"/>
  <c r="AA83" i="6" s="1"/>
  <c r="X83" i="6"/>
  <c r="Y83" i="6" s="1"/>
  <c r="V83" i="6"/>
  <c r="W83" i="6" s="1"/>
  <c r="T83" i="6"/>
  <c r="U83" i="6" s="1"/>
  <c r="R83" i="6"/>
  <c r="S83" i="6" s="1"/>
  <c r="P83" i="6"/>
  <c r="Q83" i="6" s="1"/>
  <c r="J83" i="6"/>
  <c r="L83" i="6" s="1"/>
  <c r="Z82" i="6"/>
  <c r="AA82" i="6" s="1"/>
  <c r="X82" i="6"/>
  <c r="Y82" i="6" s="1"/>
  <c r="V82" i="6"/>
  <c r="W82" i="6" s="1"/>
  <c r="T82" i="6"/>
  <c r="U82" i="6" s="1"/>
  <c r="R82" i="6"/>
  <c r="S82" i="6" s="1"/>
  <c r="P82" i="6"/>
  <c r="Q82" i="6" s="1"/>
  <c r="J82" i="6"/>
  <c r="L82" i="6" s="1"/>
  <c r="Z81" i="6"/>
  <c r="AA81" i="6" s="1"/>
  <c r="X81" i="6"/>
  <c r="Y81" i="6" s="1"/>
  <c r="V81" i="6"/>
  <c r="W81" i="6" s="1"/>
  <c r="T81" i="6"/>
  <c r="U81" i="6" s="1"/>
  <c r="R81" i="6"/>
  <c r="S81" i="6" s="1"/>
  <c r="P81" i="6"/>
  <c r="Q81" i="6" s="1"/>
  <c r="J81" i="6"/>
  <c r="L81" i="6" s="1"/>
  <c r="Z80" i="6"/>
  <c r="AA80" i="6" s="1"/>
  <c r="X80" i="6"/>
  <c r="Y80" i="6" s="1"/>
  <c r="V80" i="6"/>
  <c r="W80" i="6" s="1"/>
  <c r="T80" i="6"/>
  <c r="U80" i="6" s="1"/>
  <c r="R80" i="6"/>
  <c r="S80" i="6" s="1"/>
  <c r="P80" i="6"/>
  <c r="Q80" i="6" s="1"/>
  <c r="J80" i="6"/>
  <c r="L80" i="6" s="1"/>
  <c r="Z79" i="6"/>
  <c r="AA79" i="6" s="1"/>
  <c r="X79" i="6"/>
  <c r="Y79" i="6" s="1"/>
  <c r="V79" i="6"/>
  <c r="W79" i="6" s="1"/>
  <c r="T79" i="6"/>
  <c r="U79" i="6" s="1"/>
  <c r="R79" i="6"/>
  <c r="S79" i="6" s="1"/>
  <c r="P79" i="6"/>
  <c r="Q79" i="6" s="1"/>
  <c r="J79" i="6"/>
  <c r="L79" i="6" s="1"/>
  <c r="Z78" i="6"/>
  <c r="AA78" i="6" s="1"/>
  <c r="X78" i="6"/>
  <c r="Y78" i="6" s="1"/>
  <c r="V78" i="6"/>
  <c r="W78" i="6" s="1"/>
  <c r="T78" i="6"/>
  <c r="U78" i="6" s="1"/>
  <c r="R78" i="6"/>
  <c r="S78" i="6" s="1"/>
  <c r="P78" i="6"/>
  <c r="Q78" i="6" s="1"/>
  <c r="J78" i="6"/>
  <c r="L78" i="6" s="1"/>
  <c r="Z77" i="6"/>
  <c r="AA77" i="6" s="1"/>
  <c r="X77" i="6"/>
  <c r="Y77" i="6" s="1"/>
  <c r="V77" i="6"/>
  <c r="W77" i="6" s="1"/>
  <c r="T77" i="6"/>
  <c r="U77" i="6" s="1"/>
  <c r="R77" i="6"/>
  <c r="S77" i="6" s="1"/>
  <c r="P77" i="6"/>
  <c r="Q77" i="6" s="1"/>
  <c r="J77" i="6"/>
  <c r="L77" i="6" s="1"/>
  <c r="Z76" i="6"/>
  <c r="AA76" i="6" s="1"/>
  <c r="X76" i="6"/>
  <c r="Y76" i="6" s="1"/>
  <c r="V76" i="6"/>
  <c r="W76" i="6" s="1"/>
  <c r="T76" i="6"/>
  <c r="U76" i="6" s="1"/>
  <c r="R76" i="6"/>
  <c r="S76" i="6" s="1"/>
  <c r="P76" i="6"/>
  <c r="Q76" i="6" s="1"/>
  <c r="J76" i="6"/>
  <c r="L76" i="6" s="1"/>
  <c r="Z75" i="6"/>
  <c r="AA75" i="6" s="1"/>
  <c r="X75" i="6"/>
  <c r="Y75" i="6" s="1"/>
  <c r="V75" i="6"/>
  <c r="W75" i="6" s="1"/>
  <c r="T75" i="6"/>
  <c r="U75" i="6" s="1"/>
  <c r="R75" i="6"/>
  <c r="S75" i="6" s="1"/>
  <c r="P75" i="6"/>
  <c r="Q75" i="6" s="1"/>
  <c r="J75" i="6"/>
  <c r="L75" i="6" s="1"/>
  <c r="Z74" i="6"/>
  <c r="AA74" i="6" s="1"/>
  <c r="X74" i="6"/>
  <c r="Y74" i="6" s="1"/>
  <c r="V74" i="6"/>
  <c r="W74" i="6" s="1"/>
  <c r="T74" i="6"/>
  <c r="U74" i="6" s="1"/>
  <c r="R74" i="6"/>
  <c r="S74" i="6" s="1"/>
  <c r="P74" i="6"/>
  <c r="Q74" i="6" s="1"/>
  <c r="J74" i="6"/>
  <c r="L74" i="6" s="1"/>
  <c r="Z73" i="6"/>
  <c r="AA73" i="6" s="1"/>
  <c r="X73" i="6"/>
  <c r="Y73" i="6" s="1"/>
  <c r="V73" i="6"/>
  <c r="W73" i="6" s="1"/>
  <c r="T73" i="6"/>
  <c r="U73" i="6" s="1"/>
  <c r="R73" i="6"/>
  <c r="S73" i="6" s="1"/>
  <c r="P73" i="6"/>
  <c r="Q73" i="6" s="1"/>
  <c r="J73" i="6"/>
  <c r="L73" i="6" s="1"/>
  <c r="Z72" i="6"/>
  <c r="AA72" i="6" s="1"/>
  <c r="X72" i="6"/>
  <c r="Y72" i="6" s="1"/>
  <c r="V72" i="6"/>
  <c r="W72" i="6" s="1"/>
  <c r="T72" i="6"/>
  <c r="U72" i="6" s="1"/>
  <c r="R72" i="6"/>
  <c r="S72" i="6" s="1"/>
  <c r="P72" i="6"/>
  <c r="Q72" i="6" s="1"/>
  <c r="J72" i="6"/>
  <c r="L72" i="6" s="1"/>
  <c r="Z71" i="6"/>
  <c r="AA71" i="6" s="1"/>
  <c r="X71" i="6"/>
  <c r="Y71" i="6" s="1"/>
  <c r="V71" i="6"/>
  <c r="W71" i="6" s="1"/>
  <c r="T71" i="6"/>
  <c r="U71" i="6" s="1"/>
  <c r="R71" i="6"/>
  <c r="S71" i="6" s="1"/>
  <c r="P71" i="6"/>
  <c r="Q71" i="6" s="1"/>
  <c r="J71" i="6"/>
  <c r="L71" i="6" s="1"/>
  <c r="Z70" i="6"/>
  <c r="AA70" i="6" s="1"/>
  <c r="X70" i="6"/>
  <c r="Y70" i="6" s="1"/>
  <c r="V70" i="6"/>
  <c r="W70" i="6" s="1"/>
  <c r="T70" i="6"/>
  <c r="U70" i="6" s="1"/>
  <c r="R70" i="6"/>
  <c r="S70" i="6" s="1"/>
  <c r="P70" i="6"/>
  <c r="Q70" i="6" s="1"/>
  <c r="J70" i="6"/>
  <c r="L70" i="6" s="1"/>
  <c r="Z69" i="6"/>
  <c r="AA69" i="6" s="1"/>
  <c r="X69" i="6"/>
  <c r="Y69" i="6" s="1"/>
  <c r="V69" i="6"/>
  <c r="W69" i="6" s="1"/>
  <c r="T69" i="6"/>
  <c r="U69" i="6" s="1"/>
  <c r="R69" i="6"/>
  <c r="S69" i="6" s="1"/>
  <c r="P69" i="6"/>
  <c r="Q69" i="6" s="1"/>
  <c r="J69" i="6"/>
  <c r="L69" i="6" s="1"/>
  <c r="Z68" i="6"/>
  <c r="AA68" i="6" s="1"/>
  <c r="X68" i="6"/>
  <c r="Y68" i="6" s="1"/>
  <c r="V68" i="6"/>
  <c r="W68" i="6" s="1"/>
  <c r="T68" i="6"/>
  <c r="U68" i="6" s="1"/>
  <c r="R68" i="6"/>
  <c r="S68" i="6" s="1"/>
  <c r="P68" i="6"/>
  <c r="Q68" i="6" s="1"/>
  <c r="J68" i="6"/>
  <c r="L68" i="6" s="1"/>
  <c r="Z67" i="6"/>
  <c r="AA67" i="6" s="1"/>
  <c r="X67" i="6"/>
  <c r="Y67" i="6" s="1"/>
  <c r="V67" i="6"/>
  <c r="W67" i="6" s="1"/>
  <c r="T67" i="6"/>
  <c r="U67" i="6" s="1"/>
  <c r="R67" i="6"/>
  <c r="S67" i="6" s="1"/>
  <c r="P67" i="6"/>
  <c r="Q67" i="6" s="1"/>
  <c r="J67" i="6"/>
  <c r="L67" i="6" s="1"/>
  <c r="Z66" i="6"/>
  <c r="AA66" i="6" s="1"/>
  <c r="X66" i="6"/>
  <c r="Y66" i="6" s="1"/>
  <c r="V66" i="6"/>
  <c r="W66" i="6" s="1"/>
  <c r="T66" i="6"/>
  <c r="U66" i="6" s="1"/>
  <c r="R66" i="6"/>
  <c r="S66" i="6" s="1"/>
  <c r="P66" i="6"/>
  <c r="Q66" i="6" s="1"/>
  <c r="J66" i="6"/>
  <c r="L66" i="6" s="1"/>
  <c r="Z65" i="6"/>
  <c r="AA65" i="6" s="1"/>
  <c r="X65" i="6"/>
  <c r="Y65" i="6" s="1"/>
  <c r="V65" i="6"/>
  <c r="W65" i="6" s="1"/>
  <c r="T65" i="6"/>
  <c r="U65" i="6" s="1"/>
  <c r="R65" i="6"/>
  <c r="S65" i="6" s="1"/>
  <c r="P65" i="6"/>
  <c r="Q65" i="6" s="1"/>
  <c r="J65" i="6"/>
  <c r="L65" i="6" s="1"/>
  <c r="Z64" i="6"/>
  <c r="AA64" i="6" s="1"/>
  <c r="X64" i="6"/>
  <c r="Y64" i="6" s="1"/>
  <c r="V64" i="6"/>
  <c r="W64" i="6" s="1"/>
  <c r="T64" i="6"/>
  <c r="U64" i="6" s="1"/>
  <c r="R64" i="6"/>
  <c r="S64" i="6" s="1"/>
  <c r="P64" i="6"/>
  <c r="Q64" i="6" s="1"/>
  <c r="J64" i="6"/>
  <c r="L64" i="6" s="1"/>
  <c r="Z63" i="6"/>
  <c r="AA63" i="6" s="1"/>
  <c r="X63" i="6"/>
  <c r="Y63" i="6" s="1"/>
  <c r="V63" i="6"/>
  <c r="W63" i="6" s="1"/>
  <c r="T63" i="6"/>
  <c r="U63" i="6" s="1"/>
  <c r="R63" i="6"/>
  <c r="S63" i="6" s="1"/>
  <c r="P63" i="6"/>
  <c r="Q63" i="6" s="1"/>
  <c r="J63" i="6"/>
  <c r="L63" i="6" s="1"/>
  <c r="Z62" i="6"/>
  <c r="AA62" i="6" s="1"/>
  <c r="X62" i="6"/>
  <c r="Y62" i="6" s="1"/>
  <c r="W62" i="6"/>
  <c r="V62" i="6"/>
  <c r="T62" i="6"/>
  <c r="U62" i="6" s="1"/>
  <c r="R62" i="6"/>
  <c r="S62" i="6" s="1"/>
  <c r="P62" i="6"/>
  <c r="Q62" i="6" s="1"/>
  <c r="J62" i="6"/>
  <c r="L62" i="6" s="1"/>
  <c r="Z61" i="6"/>
  <c r="AA61" i="6" s="1"/>
  <c r="X61" i="6"/>
  <c r="Y61" i="6" s="1"/>
  <c r="V61" i="6"/>
  <c r="W61" i="6" s="1"/>
  <c r="T61" i="6"/>
  <c r="U61" i="6" s="1"/>
  <c r="R61" i="6"/>
  <c r="S61" i="6" s="1"/>
  <c r="P61" i="6"/>
  <c r="Q61" i="6" s="1"/>
  <c r="J61" i="6"/>
  <c r="L61" i="6" s="1"/>
  <c r="Z60" i="6"/>
  <c r="AA60" i="6" s="1"/>
  <c r="X60" i="6"/>
  <c r="Y60" i="6" s="1"/>
  <c r="V60" i="6"/>
  <c r="W60" i="6" s="1"/>
  <c r="T60" i="6"/>
  <c r="U60" i="6" s="1"/>
  <c r="R60" i="6"/>
  <c r="S60" i="6" s="1"/>
  <c r="P60" i="6"/>
  <c r="Q60" i="6" s="1"/>
  <c r="J60" i="6"/>
  <c r="L60" i="6" s="1"/>
  <c r="Z59" i="6"/>
  <c r="AA59" i="6" s="1"/>
  <c r="X59" i="6"/>
  <c r="Y59" i="6" s="1"/>
  <c r="V59" i="6"/>
  <c r="W59" i="6" s="1"/>
  <c r="U59" i="6"/>
  <c r="T59" i="6"/>
  <c r="R59" i="6"/>
  <c r="S59" i="6" s="1"/>
  <c r="P59" i="6"/>
  <c r="Q59" i="6" s="1"/>
  <c r="J59" i="6"/>
  <c r="L59" i="6" s="1"/>
  <c r="Z58" i="6"/>
  <c r="AA58" i="6" s="1"/>
  <c r="X58" i="6"/>
  <c r="Y58" i="6" s="1"/>
  <c r="V58" i="6"/>
  <c r="W58" i="6" s="1"/>
  <c r="U58" i="6"/>
  <c r="T58" i="6"/>
  <c r="R58" i="6"/>
  <c r="S58" i="6" s="1"/>
  <c r="P58" i="6"/>
  <c r="Q58" i="6" s="1"/>
  <c r="J58" i="6"/>
  <c r="L58" i="6" s="1"/>
  <c r="Z57" i="6"/>
  <c r="AA57" i="6" s="1"/>
  <c r="X57" i="6"/>
  <c r="Y57" i="6" s="1"/>
  <c r="V57" i="6"/>
  <c r="W57" i="6" s="1"/>
  <c r="T57" i="6"/>
  <c r="U57" i="6" s="1"/>
  <c r="R57" i="6"/>
  <c r="S57" i="6" s="1"/>
  <c r="P57" i="6"/>
  <c r="Q57" i="6" s="1"/>
  <c r="J57" i="6"/>
  <c r="L57" i="6" s="1"/>
  <c r="Z56" i="6"/>
  <c r="AA56" i="6" s="1"/>
  <c r="X56" i="6"/>
  <c r="Y56" i="6" s="1"/>
  <c r="V56" i="6"/>
  <c r="W56" i="6" s="1"/>
  <c r="T56" i="6"/>
  <c r="U56" i="6" s="1"/>
  <c r="R56" i="6"/>
  <c r="S56" i="6" s="1"/>
  <c r="P56" i="6"/>
  <c r="Q56" i="6" s="1"/>
  <c r="J56" i="6"/>
  <c r="L56" i="6" s="1"/>
  <c r="Z55" i="6"/>
  <c r="AA55" i="6" s="1"/>
  <c r="X55" i="6"/>
  <c r="Y55" i="6" s="1"/>
  <c r="V55" i="6"/>
  <c r="W55" i="6" s="1"/>
  <c r="T55" i="6"/>
  <c r="U55" i="6" s="1"/>
  <c r="S55" i="6"/>
  <c r="R55" i="6"/>
  <c r="P55" i="6"/>
  <c r="Q55" i="6" s="1"/>
  <c r="J55" i="6"/>
  <c r="L55" i="6" s="1"/>
  <c r="Z54" i="6"/>
  <c r="AA54" i="6" s="1"/>
  <c r="X54" i="6"/>
  <c r="Y54" i="6" s="1"/>
  <c r="V54" i="6"/>
  <c r="W54" i="6" s="1"/>
  <c r="T54" i="6"/>
  <c r="U54" i="6" s="1"/>
  <c r="R54" i="6"/>
  <c r="S54" i="6" s="1"/>
  <c r="P54" i="6"/>
  <c r="Q54" i="6" s="1"/>
  <c r="J54" i="6"/>
  <c r="L54" i="6" s="1"/>
  <c r="Z53" i="6"/>
  <c r="AA53" i="6" s="1"/>
  <c r="X53" i="6"/>
  <c r="Y53" i="6" s="1"/>
  <c r="V53" i="6"/>
  <c r="W53" i="6" s="1"/>
  <c r="T53" i="6"/>
  <c r="U53" i="6" s="1"/>
  <c r="R53" i="6"/>
  <c r="S53" i="6" s="1"/>
  <c r="P53" i="6"/>
  <c r="Q53" i="6" s="1"/>
  <c r="J53" i="6"/>
  <c r="L53" i="6" s="1"/>
  <c r="Z52" i="6"/>
  <c r="AA52" i="6" s="1"/>
  <c r="X52" i="6"/>
  <c r="Y52" i="6" s="1"/>
  <c r="V52" i="6"/>
  <c r="W52" i="6" s="1"/>
  <c r="T52" i="6"/>
  <c r="U52" i="6" s="1"/>
  <c r="R52" i="6"/>
  <c r="S52" i="6" s="1"/>
  <c r="P52" i="6"/>
  <c r="Q52" i="6" s="1"/>
  <c r="J52" i="6"/>
  <c r="L52" i="6" s="1"/>
  <c r="Z51" i="6"/>
  <c r="AA51" i="6" s="1"/>
  <c r="X51" i="6"/>
  <c r="Y51" i="6" s="1"/>
  <c r="V51" i="6"/>
  <c r="W51" i="6" s="1"/>
  <c r="T51" i="6"/>
  <c r="U51" i="6" s="1"/>
  <c r="R51" i="6"/>
  <c r="S51" i="6" s="1"/>
  <c r="P51" i="6"/>
  <c r="Q51" i="6" s="1"/>
  <c r="J51" i="6"/>
  <c r="L51" i="6" s="1"/>
  <c r="Z50" i="6"/>
  <c r="AA50" i="6" s="1"/>
  <c r="X50" i="6"/>
  <c r="Y50" i="6" s="1"/>
  <c r="V50" i="6"/>
  <c r="W50" i="6" s="1"/>
  <c r="T50" i="6"/>
  <c r="U50" i="6" s="1"/>
  <c r="R50" i="6"/>
  <c r="S50" i="6" s="1"/>
  <c r="P50" i="6"/>
  <c r="Q50" i="6" s="1"/>
  <c r="J50" i="6"/>
  <c r="L50" i="6" s="1"/>
  <c r="Z49" i="6"/>
  <c r="AA49" i="6" s="1"/>
  <c r="X49" i="6"/>
  <c r="Y49" i="6" s="1"/>
  <c r="V49" i="6"/>
  <c r="W49" i="6" s="1"/>
  <c r="T49" i="6"/>
  <c r="U49" i="6" s="1"/>
  <c r="R49" i="6"/>
  <c r="S49" i="6" s="1"/>
  <c r="P49" i="6"/>
  <c r="Q49" i="6" s="1"/>
  <c r="J49" i="6"/>
  <c r="L49" i="6" s="1"/>
  <c r="Z48" i="6"/>
  <c r="AA48" i="6" s="1"/>
  <c r="X48" i="6"/>
  <c r="Y48" i="6" s="1"/>
  <c r="V48" i="6"/>
  <c r="W48" i="6" s="1"/>
  <c r="T48" i="6"/>
  <c r="U48" i="6" s="1"/>
  <c r="R48" i="6"/>
  <c r="S48" i="6" s="1"/>
  <c r="P48" i="6"/>
  <c r="Q48" i="6" s="1"/>
  <c r="J48" i="6"/>
  <c r="L48" i="6" s="1"/>
  <c r="Z47" i="6"/>
  <c r="AA47" i="6" s="1"/>
  <c r="X47" i="6"/>
  <c r="Y47" i="6" s="1"/>
  <c r="V47" i="6"/>
  <c r="W47" i="6" s="1"/>
  <c r="T47" i="6"/>
  <c r="U47" i="6" s="1"/>
  <c r="R47" i="6"/>
  <c r="S47" i="6" s="1"/>
  <c r="Q47" i="6"/>
  <c r="P47" i="6"/>
  <c r="J47" i="6"/>
  <c r="L47" i="6" s="1"/>
  <c r="Z46" i="6"/>
  <c r="AA46" i="6" s="1"/>
  <c r="X46" i="6"/>
  <c r="Y46" i="6" s="1"/>
  <c r="V46" i="6"/>
  <c r="W46" i="6" s="1"/>
  <c r="T46" i="6"/>
  <c r="U46" i="6" s="1"/>
  <c r="R46" i="6"/>
  <c r="S46" i="6" s="1"/>
  <c r="P46" i="6"/>
  <c r="Q46" i="6" s="1"/>
  <c r="J46" i="6"/>
  <c r="L46" i="6" s="1"/>
  <c r="Z45" i="6"/>
  <c r="AA45" i="6" s="1"/>
  <c r="X45" i="6"/>
  <c r="Y45" i="6" s="1"/>
  <c r="V45" i="6"/>
  <c r="W45" i="6" s="1"/>
  <c r="T45" i="6"/>
  <c r="U45" i="6" s="1"/>
  <c r="R45" i="6"/>
  <c r="S45" i="6" s="1"/>
  <c r="P45" i="6"/>
  <c r="Q45" i="6" s="1"/>
  <c r="J45" i="6"/>
  <c r="L45" i="6" s="1"/>
  <c r="Z44" i="6"/>
  <c r="AA44" i="6" s="1"/>
  <c r="X44" i="6"/>
  <c r="Y44" i="6" s="1"/>
  <c r="V44" i="6"/>
  <c r="W44" i="6" s="1"/>
  <c r="T44" i="6"/>
  <c r="U44" i="6" s="1"/>
  <c r="R44" i="6"/>
  <c r="S44" i="6" s="1"/>
  <c r="P44" i="6"/>
  <c r="Q44" i="6" s="1"/>
  <c r="J44" i="6"/>
  <c r="L44" i="6" s="1"/>
  <c r="Z43" i="6"/>
  <c r="AA43" i="6" s="1"/>
  <c r="X43" i="6"/>
  <c r="Y43" i="6" s="1"/>
  <c r="V43" i="6"/>
  <c r="W43" i="6" s="1"/>
  <c r="T43" i="6"/>
  <c r="U43" i="6" s="1"/>
  <c r="R43" i="6"/>
  <c r="S43" i="6" s="1"/>
  <c r="P43" i="6"/>
  <c r="Q43" i="6" s="1"/>
  <c r="L43" i="6"/>
  <c r="J43" i="6"/>
  <c r="Z42" i="6"/>
  <c r="AA42" i="6" s="1"/>
  <c r="X42" i="6"/>
  <c r="Y42" i="6" s="1"/>
  <c r="V42" i="6"/>
  <c r="W42" i="6" s="1"/>
  <c r="T42" i="6"/>
  <c r="U42" i="6" s="1"/>
  <c r="R42" i="6"/>
  <c r="S42" i="6" s="1"/>
  <c r="P42" i="6"/>
  <c r="Q42" i="6" s="1"/>
  <c r="J42" i="6"/>
  <c r="L42" i="6" s="1"/>
  <c r="Z41" i="6"/>
  <c r="AA41" i="6" s="1"/>
  <c r="X41" i="6"/>
  <c r="Y41" i="6" s="1"/>
  <c r="V41" i="6"/>
  <c r="W41" i="6" s="1"/>
  <c r="T41" i="6"/>
  <c r="U41" i="6" s="1"/>
  <c r="R41" i="6"/>
  <c r="S41" i="6" s="1"/>
  <c r="P41" i="6"/>
  <c r="Q41" i="6" s="1"/>
  <c r="J41" i="6"/>
  <c r="L41" i="6" s="1"/>
  <c r="Z40" i="6"/>
  <c r="AA40" i="6" s="1"/>
  <c r="X40" i="6"/>
  <c r="Y40" i="6" s="1"/>
  <c r="V40" i="6"/>
  <c r="W40" i="6" s="1"/>
  <c r="T40" i="6"/>
  <c r="U40" i="6" s="1"/>
  <c r="R40" i="6"/>
  <c r="S40" i="6" s="1"/>
  <c r="P40" i="6"/>
  <c r="Q40" i="6" s="1"/>
  <c r="L40" i="6"/>
  <c r="J40" i="6"/>
  <c r="Z39" i="6"/>
  <c r="AA39" i="6" s="1"/>
  <c r="X39" i="6"/>
  <c r="Y39" i="6" s="1"/>
  <c r="V39" i="6"/>
  <c r="W39" i="6" s="1"/>
  <c r="T39" i="6"/>
  <c r="U39" i="6" s="1"/>
  <c r="R39" i="6"/>
  <c r="S39" i="6" s="1"/>
  <c r="P39" i="6"/>
  <c r="Q39" i="6" s="1"/>
  <c r="J39" i="6"/>
  <c r="L39" i="6" s="1"/>
  <c r="Z38" i="6"/>
  <c r="AA38" i="6" s="1"/>
  <c r="X38" i="6"/>
  <c r="Y38" i="6" s="1"/>
  <c r="V38" i="6"/>
  <c r="W38" i="6" s="1"/>
  <c r="T38" i="6"/>
  <c r="U38" i="6" s="1"/>
  <c r="R38" i="6"/>
  <c r="S38" i="6" s="1"/>
  <c r="P38" i="6"/>
  <c r="Q38" i="6" s="1"/>
  <c r="J38" i="6"/>
  <c r="L38" i="6" s="1"/>
  <c r="Z37" i="6"/>
  <c r="AA37" i="6" s="1"/>
  <c r="X37" i="6"/>
  <c r="Y37" i="6" s="1"/>
  <c r="V37" i="6"/>
  <c r="W37" i="6" s="1"/>
  <c r="T37" i="6"/>
  <c r="U37" i="6" s="1"/>
  <c r="R37" i="6"/>
  <c r="S37" i="6" s="1"/>
  <c r="P37" i="6"/>
  <c r="Q37" i="6" s="1"/>
  <c r="J37" i="6"/>
  <c r="L37" i="6" s="1"/>
  <c r="Z36" i="6"/>
  <c r="AA36" i="6" s="1"/>
  <c r="X36" i="6"/>
  <c r="Y36" i="6" s="1"/>
  <c r="V36" i="6"/>
  <c r="W36" i="6" s="1"/>
  <c r="U36" i="6"/>
  <c r="T36" i="6"/>
  <c r="R36" i="6"/>
  <c r="S36" i="6" s="1"/>
  <c r="P36" i="6"/>
  <c r="Q36" i="6" s="1"/>
  <c r="J36" i="6"/>
  <c r="L36" i="6" s="1"/>
  <c r="Z35" i="6"/>
  <c r="AA35" i="6" s="1"/>
  <c r="X35" i="6"/>
  <c r="Y35" i="6" s="1"/>
  <c r="V35" i="6"/>
  <c r="W35" i="6" s="1"/>
  <c r="T35" i="6"/>
  <c r="U35" i="6" s="1"/>
  <c r="R35" i="6"/>
  <c r="S35" i="6" s="1"/>
  <c r="Q35" i="6"/>
  <c r="P35" i="6"/>
  <c r="J35" i="6"/>
  <c r="L35" i="6" s="1"/>
  <c r="Z34" i="6"/>
  <c r="AA34" i="6" s="1"/>
  <c r="X34" i="6"/>
  <c r="Y34" i="6" s="1"/>
  <c r="V34" i="6"/>
  <c r="W34" i="6" s="1"/>
  <c r="T34" i="6"/>
  <c r="U34" i="6" s="1"/>
  <c r="R34" i="6"/>
  <c r="S34" i="6" s="1"/>
  <c r="P34" i="6"/>
  <c r="Q34" i="6" s="1"/>
  <c r="J34" i="6"/>
  <c r="L34" i="6" s="1"/>
  <c r="Z33" i="6"/>
  <c r="AA33" i="6" s="1"/>
  <c r="X33" i="6"/>
  <c r="Y33" i="6" s="1"/>
  <c r="V33" i="6"/>
  <c r="W33" i="6" s="1"/>
  <c r="T33" i="6"/>
  <c r="U33" i="6" s="1"/>
  <c r="R33" i="6"/>
  <c r="S33" i="6" s="1"/>
  <c r="P33" i="6"/>
  <c r="Q33" i="6" s="1"/>
  <c r="J33" i="6"/>
  <c r="L33" i="6" s="1"/>
  <c r="Z32" i="6"/>
  <c r="AA32" i="6" s="1"/>
  <c r="X32" i="6"/>
  <c r="Y32" i="6" s="1"/>
  <c r="V32" i="6"/>
  <c r="W32" i="6" s="1"/>
  <c r="T32" i="6"/>
  <c r="U32" i="6" s="1"/>
  <c r="R32" i="6"/>
  <c r="S32" i="6" s="1"/>
  <c r="P32" i="6"/>
  <c r="Q32" i="6" s="1"/>
  <c r="J32" i="6"/>
  <c r="L32" i="6" s="1"/>
  <c r="Z31" i="6"/>
  <c r="AA31" i="6" s="1"/>
  <c r="X31" i="6"/>
  <c r="Y31" i="6" s="1"/>
  <c r="V31" i="6"/>
  <c r="W31" i="6" s="1"/>
  <c r="T31" i="6"/>
  <c r="U31" i="6" s="1"/>
  <c r="R31" i="6"/>
  <c r="S31" i="6" s="1"/>
  <c r="P31" i="6"/>
  <c r="Q31" i="6" s="1"/>
  <c r="L31" i="6"/>
  <c r="J31" i="6"/>
  <c r="Z30" i="6"/>
  <c r="AA30" i="6" s="1"/>
  <c r="X30" i="6"/>
  <c r="Y30" i="6" s="1"/>
  <c r="V30" i="6"/>
  <c r="W30" i="6" s="1"/>
  <c r="T30" i="6"/>
  <c r="U30" i="6" s="1"/>
  <c r="R30" i="6"/>
  <c r="S30" i="6" s="1"/>
  <c r="P30" i="6"/>
  <c r="Q30" i="6" s="1"/>
  <c r="J30" i="6"/>
  <c r="L30" i="6" s="1"/>
  <c r="Z29" i="6"/>
  <c r="AA29" i="6" s="1"/>
  <c r="X29" i="6"/>
  <c r="Y29" i="6" s="1"/>
  <c r="V29" i="6"/>
  <c r="W29" i="6" s="1"/>
  <c r="T29" i="6"/>
  <c r="U29" i="6" s="1"/>
  <c r="R29" i="6"/>
  <c r="S29" i="6" s="1"/>
  <c r="P29" i="6"/>
  <c r="Q29" i="6" s="1"/>
  <c r="J29" i="6"/>
  <c r="L29" i="6" s="1"/>
  <c r="Z28" i="6"/>
  <c r="AA28" i="6" s="1"/>
  <c r="X28" i="6"/>
  <c r="Y28" i="6" s="1"/>
  <c r="V28" i="6"/>
  <c r="W28" i="6" s="1"/>
  <c r="T28" i="6"/>
  <c r="U28" i="6" s="1"/>
  <c r="R28" i="6"/>
  <c r="S28" i="6" s="1"/>
  <c r="P28" i="6"/>
  <c r="Q28" i="6" s="1"/>
  <c r="J28" i="6"/>
  <c r="L28" i="6" s="1"/>
  <c r="Z27" i="6"/>
  <c r="AA27" i="6" s="1"/>
  <c r="X27" i="6"/>
  <c r="Y27" i="6" s="1"/>
  <c r="V27" i="6"/>
  <c r="W27" i="6" s="1"/>
  <c r="T27" i="6"/>
  <c r="U27" i="6" s="1"/>
  <c r="R27" i="6"/>
  <c r="S27" i="6" s="1"/>
  <c r="P27" i="6"/>
  <c r="Q27" i="6" s="1"/>
  <c r="J27" i="6"/>
  <c r="L27" i="6" s="1"/>
  <c r="Z26" i="6"/>
  <c r="AA26" i="6" s="1"/>
  <c r="X26" i="6"/>
  <c r="Y26" i="6" s="1"/>
  <c r="V26" i="6"/>
  <c r="W26" i="6" s="1"/>
  <c r="T26" i="6"/>
  <c r="U26" i="6" s="1"/>
  <c r="R26" i="6"/>
  <c r="S26" i="6" s="1"/>
  <c r="P26" i="6"/>
  <c r="Q26" i="6" s="1"/>
  <c r="J26" i="6"/>
  <c r="L26" i="6" s="1"/>
  <c r="Z25" i="6"/>
  <c r="AA25" i="6" s="1"/>
  <c r="X25" i="6"/>
  <c r="Y25" i="6" s="1"/>
  <c r="V25" i="6"/>
  <c r="W25" i="6" s="1"/>
  <c r="T25" i="6"/>
  <c r="U25" i="6" s="1"/>
  <c r="R25" i="6"/>
  <c r="S25" i="6" s="1"/>
  <c r="P25" i="6"/>
  <c r="Q25" i="6" s="1"/>
  <c r="J25" i="6"/>
  <c r="L25" i="6" s="1"/>
  <c r="Z24" i="6"/>
  <c r="AA24" i="6" s="1"/>
  <c r="X24" i="6"/>
  <c r="Y24" i="6" s="1"/>
  <c r="V24" i="6"/>
  <c r="W24" i="6" s="1"/>
  <c r="T24" i="6"/>
  <c r="U24" i="6" s="1"/>
  <c r="R24" i="6"/>
  <c r="S24" i="6" s="1"/>
  <c r="P24" i="6"/>
  <c r="Q24" i="6" s="1"/>
  <c r="J24" i="6"/>
  <c r="L24" i="6" s="1"/>
  <c r="Z23" i="6"/>
  <c r="AA23" i="6" s="1"/>
  <c r="X23" i="6"/>
  <c r="Y23" i="6" s="1"/>
  <c r="V23" i="6"/>
  <c r="W23" i="6" s="1"/>
  <c r="T23" i="6"/>
  <c r="U23" i="6" s="1"/>
  <c r="R23" i="6"/>
  <c r="S23" i="6" s="1"/>
  <c r="P23" i="6"/>
  <c r="Q23" i="6" s="1"/>
  <c r="J23" i="6"/>
  <c r="L23" i="6" s="1"/>
  <c r="Z22" i="6"/>
  <c r="AA22" i="6" s="1"/>
  <c r="X22" i="6"/>
  <c r="Y22" i="6" s="1"/>
  <c r="V22" i="6"/>
  <c r="W22" i="6" s="1"/>
  <c r="T22" i="6"/>
  <c r="U22" i="6" s="1"/>
  <c r="R22" i="6"/>
  <c r="S22" i="6" s="1"/>
  <c r="P22" i="6"/>
  <c r="Q22" i="6" s="1"/>
  <c r="J22" i="6"/>
  <c r="L22" i="6" s="1"/>
  <c r="Z21" i="6"/>
  <c r="AA21" i="6" s="1"/>
  <c r="X21" i="6"/>
  <c r="Y21" i="6" s="1"/>
  <c r="V21" i="6"/>
  <c r="W21" i="6" s="1"/>
  <c r="T21" i="6"/>
  <c r="U21" i="6" s="1"/>
  <c r="R21" i="6"/>
  <c r="S21" i="6" s="1"/>
  <c r="P21" i="6"/>
  <c r="Q21" i="6" s="1"/>
  <c r="J21" i="6"/>
  <c r="L21" i="6" s="1"/>
  <c r="Z20" i="6"/>
  <c r="AA20" i="6" s="1"/>
  <c r="X20" i="6"/>
  <c r="Y20" i="6" s="1"/>
  <c r="V20" i="6"/>
  <c r="W20" i="6" s="1"/>
  <c r="T20" i="6"/>
  <c r="U20" i="6" s="1"/>
  <c r="R20" i="6"/>
  <c r="S20" i="6" s="1"/>
  <c r="P20" i="6"/>
  <c r="Q20" i="6" s="1"/>
  <c r="J20" i="6"/>
  <c r="L20" i="6" s="1"/>
  <c r="Z19" i="6"/>
  <c r="AA19" i="6" s="1"/>
  <c r="X19" i="6"/>
  <c r="Y19" i="6" s="1"/>
  <c r="V19" i="6"/>
  <c r="W19" i="6" s="1"/>
  <c r="T19" i="6"/>
  <c r="U19" i="6" s="1"/>
  <c r="R19" i="6"/>
  <c r="S19" i="6" s="1"/>
  <c r="P19" i="6"/>
  <c r="Q19" i="6" s="1"/>
  <c r="J19" i="6"/>
  <c r="L19" i="6" s="1"/>
  <c r="Z18" i="6"/>
  <c r="AA18" i="6" s="1"/>
  <c r="X18" i="6"/>
  <c r="Y18" i="6" s="1"/>
  <c r="V18" i="6"/>
  <c r="W18" i="6" s="1"/>
  <c r="T18" i="6"/>
  <c r="U18" i="6" s="1"/>
  <c r="R18" i="6"/>
  <c r="S18" i="6" s="1"/>
  <c r="P18" i="6"/>
  <c r="Q18" i="6" s="1"/>
  <c r="J18" i="6"/>
  <c r="L18" i="6" s="1"/>
  <c r="Z17" i="6"/>
  <c r="AA17" i="6" s="1"/>
  <c r="X17" i="6"/>
  <c r="Y17" i="6" s="1"/>
  <c r="V17" i="6"/>
  <c r="W17" i="6" s="1"/>
  <c r="T17" i="6"/>
  <c r="U17" i="6" s="1"/>
  <c r="R17" i="6"/>
  <c r="S17" i="6" s="1"/>
  <c r="P17" i="6"/>
  <c r="Q17" i="6" s="1"/>
  <c r="J17" i="6"/>
  <c r="L17" i="6" s="1"/>
  <c r="Z16" i="6"/>
  <c r="AA16" i="6" s="1"/>
  <c r="X16" i="6"/>
  <c r="Y16" i="6" s="1"/>
  <c r="V16" i="6"/>
  <c r="W16" i="6" s="1"/>
  <c r="T16" i="6"/>
  <c r="U16" i="6" s="1"/>
  <c r="R16" i="6"/>
  <c r="S16" i="6" s="1"/>
  <c r="P16" i="6"/>
  <c r="Q16" i="6" s="1"/>
  <c r="J16" i="6"/>
  <c r="L16" i="6" s="1"/>
  <c r="Z15" i="6"/>
  <c r="AA15" i="6" s="1"/>
  <c r="X15" i="6"/>
  <c r="Y15" i="6" s="1"/>
  <c r="V15" i="6"/>
  <c r="W15" i="6" s="1"/>
  <c r="T15" i="6"/>
  <c r="U15" i="6" s="1"/>
  <c r="R15" i="6"/>
  <c r="S15" i="6" s="1"/>
  <c r="P15" i="6"/>
  <c r="Q15" i="6" s="1"/>
  <c r="J15" i="6"/>
  <c r="L15" i="6" s="1"/>
  <c r="Z14" i="6"/>
  <c r="AA14" i="6" s="1"/>
  <c r="X14" i="6"/>
  <c r="Y14" i="6" s="1"/>
  <c r="V14" i="6"/>
  <c r="W14" i="6" s="1"/>
  <c r="T14" i="6"/>
  <c r="U14" i="6" s="1"/>
  <c r="R14" i="6"/>
  <c r="S14" i="6" s="1"/>
  <c r="P14" i="6"/>
  <c r="Q14" i="6" s="1"/>
  <c r="J14" i="6"/>
  <c r="L14" i="6" s="1"/>
  <c r="Z13" i="6"/>
  <c r="AA13" i="6" s="1"/>
  <c r="X13" i="6"/>
  <c r="Y13" i="6" s="1"/>
  <c r="V13" i="6"/>
  <c r="W13" i="6" s="1"/>
  <c r="T13" i="6"/>
  <c r="U13" i="6" s="1"/>
  <c r="R13" i="6"/>
  <c r="S13" i="6" s="1"/>
  <c r="P13" i="6"/>
  <c r="Q13" i="6" s="1"/>
  <c r="J13" i="6"/>
  <c r="L13" i="6" s="1"/>
  <c r="Z12" i="6"/>
  <c r="X12" i="6"/>
  <c r="Y12" i="6" s="1"/>
  <c r="V12" i="6"/>
  <c r="W12" i="6" s="1"/>
  <c r="T12" i="6"/>
  <c r="U12" i="6" s="1"/>
  <c r="R12" i="6"/>
  <c r="S12" i="6" s="1"/>
  <c r="P12" i="6"/>
  <c r="Q12" i="6" s="1"/>
  <c r="J12" i="6"/>
  <c r="L12" i="6" s="1"/>
  <c r="Z11" i="6"/>
  <c r="AA11" i="6" s="1"/>
  <c r="X11" i="6"/>
  <c r="Y11" i="6" s="1"/>
  <c r="V11" i="6"/>
  <c r="T11" i="6"/>
  <c r="U11" i="6" s="1"/>
  <c r="R11" i="6"/>
  <c r="S11" i="6" s="1"/>
  <c r="P11" i="6"/>
  <c r="Q11" i="6" s="1"/>
  <c r="J11" i="6"/>
  <c r="L11" i="6" s="1"/>
  <c r="Z10" i="6"/>
  <c r="AA10" i="6" s="1"/>
  <c r="X10" i="6"/>
  <c r="Y10" i="6" s="1"/>
  <c r="Y151" i="6" s="1"/>
  <c r="V10" i="6"/>
  <c r="W10" i="6" s="1"/>
  <c r="T10" i="6"/>
  <c r="U10" i="6" s="1"/>
  <c r="R10" i="6"/>
  <c r="P10" i="6"/>
  <c r="Q10" i="6" s="1"/>
  <c r="J10" i="6"/>
  <c r="L10" i="6" s="1"/>
  <c r="L232" i="6" l="1"/>
  <c r="Z250" i="6"/>
  <c r="L265" i="6"/>
  <c r="L239" i="6"/>
  <c r="Z220" i="6"/>
  <c r="AA220" i="6" s="1"/>
  <c r="L228" i="6"/>
  <c r="L247" i="6"/>
  <c r="X151" i="6"/>
  <c r="X165" i="6" s="1"/>
  <c r="L236" i="6"/>
  <c r="Z206" i="6"/>
  <c r="L240" i="6"/>
  <c r="L244" i="6"/>
  <c r="Z242" i="6"/>
  <c r="AA242" i="6" s="1"/>
  <c r="Z192" i="6"/>
  <c r="L197" i="6" s="1"/>
  <c r="Z221" i="6"/>
  <c r="S178" i="6"/>
  <c r="S192" i="6" s="1"/>
  <c r="L222" i="6"/>
  <c r="Z225" i="6"/>
  <c r="AA225" i="6" s="1"/>
  <c r="Z251" i="6"/>
  <c r="AA251" i="6" s="1"/>
  <c r="L246" i="6"/>
  <c r="L235" i="6"/>
  <c r="Z227" i="6"/>
  <c r="AA227" i="6" s="1"/>
  <c r="R266" i="6"/>
  <c r="L205" i="6"/>
  <c r="L231" i="6"/>
  <c r="L224" i="6"/>
  <c r="Z261" i="6"/>
  <c r="J288" i="6"/>
  <c r="L288" i="6"/>
  <c r="W288" i="6"/>
  <c r="M291" i="6" s="1"/>
  <c r="U288" i="6"/>
  <c r="M290" i="6" s="1"/>
  <c r="V288" i="6"/>
  <c r="L291" i="6" s="1"/>
  <c r="X288" i="6"/>
  <c r="Z288" i="6"/>
  <c r="AA276" i="6"/>
  <c r="Q266" i="6"/>
  <c r="M268" i="6" s="1"/>
  <c r="N268" i="6" s="1"/>
  <c r="T266" i="6"/>
  <c r="P266" i="6"/>
  <c r="L268" i="6" s="1"/>
  <c r="L269" i="6" s="1"/>
  <c r="O308" i="6" s="1"/>
  <c r="AA261" i="6"/>
  <c r="AA263" i="6"/>
  <c r="AA226" i="6"/>
  <c r="AA230" i="6"/>
  <c r="AA240" i="6"/>
  <c r="AA221" i="6"/>
  <c r="AA224" i="6"/>
  <c r="AA250" i="6"/>
  <c r="AA244" i="6"/>
  <c r="AA238" i="6"/>
  <c r="AA249" i="6"/>
  <c r="AA252" i="6"/>
  <c r="AA223" i="6"/>
  <c r="AA246" i="6"/>
  <c r="AA222" i="6"/>
  <c r="AA239" i="6"/>
  <c r="AA248" i="6"/>
  <c r="AA206" i="6"/>
  <c r="V211" i="6"/>
  <c r="AA180" i="6"/>
  <c r="AA192" i="6" s="1"/>
  <c r="M197" i="6" s="1"/>
  <c r="X192" i="6"/>
  <c r="AB192" i="6"/>
  <c r="L198" i="6" s="1"/>
  <c r="E308" i="6" s="1"/>
  <c r="T192" i="6"/>
  <c r="L195" i="6" s="1"/>
  <c r="S152" i="6"/>
  <c r="S164" i="6" s="1"/>
  <c r="T164" i="6"/>
  <c r="Z151" i="6"/>
  <c r="AA12" i="6"/>
  <c r="AA151" i="6" s="1"/>
  <c r="U182" i="6"/>
  <c r="U192" i="6" s="1"/>
  <c r="M195" i="6" s="1"/>
  <c r="S285" i="6"/>
  <c r="S288" i="6" s="1"/>
  <c r="M269" i="6"/>
  <c r="L152" i="6"/>
  <c r="L164" i="6" s="1"/>
  <c r="J164" i="6"/>
  <c r="R151" i="6"/>
  <c r="R165" i="6" s="1"/>
  <c r="S10" i="6"/>
  <c r="S151" i="6" s="1"/>
  <c r="Q211" i="6"/>
  <c r="M213" i="6" s="1"/>
  <c r="Q164" i="6"/>
  <c r="Q151" i="6"/>
  <c r="Q165" i="6" s="1"/>
  <c r="M166" i="6" s="1"/>
  <c r="AA209" i="6"/>
  <c r="L209" i="6"/>
  <c r="Q288" i="6"/>
  <c r="M289" i="6" s="1"/>
  <c r="L243" i="6"/>
  <c r="Z245" i="6"/>
  <c r="AA245" i="6" s="1"/>
  <c r="U261" i="6"/>
  <c r="U266" i="6" s="1"/>
  <c r="Q276" i="6"/>
  <c r="M278" i="6" s="1"/>
  <c r="W204" i="6"/>
  <c r="W211" i="6" s="1"/>
  <c r="L223" i="6"/>
  <c r="J253" i="6"/>
  <c r="V266" i="6"/>
  <c r="W266" i="6"/>
  <c r="Z276" i="6"/>
  <c r="L233" i="6"/>
  <c r="U152" i="6"/>
  <c r="U164" i="6" s="1"/>
  <c r="W253" i="6"/>
  <c r="L264" i="6"/>
  <c r="L266" i="6" s="1"/>
  <c r="Z264" i="6"/>
  <c r="AA264" i="6" s="1"/>
  <c r="T288" i="6"/>
  <c r="S204" i="6"/>
  <c r="S211" i="6" s="1"/>
  <c r="U211" i="6"/>
  <c r="W181" i="6"/>
  <c r="W192" i="6" s="1"/>
  <c r="M196" i="6" s="1"/>
  <c r="V192" i="6"/>
  <c r="L196" i="6" s="1"/>
  <c r="AA228" i="6"/>
  <c r="P211" i="6"/>
  <c r="L213" i="6" s="1"/>
  <c r="L214" i="6" s="1"/>
  <c r="O306" i="6" s="1"/>
  <c r="Z164" i="6"/>
  <c r="P164" i="6"/>
  <c r="Z210" i="6"/>
  <c r="AA210" i="6" s="1"/>
  <c r="L210" i="6"/>
  <c r="U253" i="6"/>
  <c r="W164" i="6"/>
  <c r="U151" i="6"/>
  <c r="V151" i="6"/>
  <c r="P151" i="6"/>
  <c r="AA155" i="6"/>
  <c r="AA164" i="6" s="1"/>
  <c r="Z241" i="6"/>
  <c r="AA241" i="6" s="1"/>
  <c r="L241" i="6"/>
  <c r="Y274" i="6"/>
  <c r="Y276" i="6" s="1"/>
  <c r="T211" i="6"/>
  <c r="AA207" i="6"/>
  <c r="AA231" i="6"/>
  <c r="AA247" i="6"/>
  <c r="E165" i="6"/>
  <c r="L274" i="6"/>
  <c r="L276" i="6" s="1"/>
  <c r="AA288" i="6"/>
  <c r="AC179" i="6"/>
  <c r="AC192" i="6" s="1"/>
  <c r="M198" i="6" s="1"/>
  <c r="G308" i="6" s="1"/>
  <c r="F165" i="6"/>
  <c r="V164" i="6"/>
  <c r="V253" i="6"/>
  <c r="AA236" i="6"/>
  <c r="G165" i="6"/>
  <c r="Z229" i="6"/>
  <c r="AA229" i="6" s="1"/>
  <c r="L237" i="6"/>
  <c r="J192" i="6"/>
  <c r="W11" i="6"/>
  <c r="W151" i="6" s="1"/>
  <c r="W165" i="6" s="1"/>
  <c r="M168" i="6" s="1"/>
  <c r="AA234" i="6"/>
  <c r="T253" i="6"/>
  <c r="I165" i="6"/>
  <c r="Z253" i="6"/>
  <c r="T276" i="6"/>
  <c r="P276" i="6"/>
  <c r="L278" i="6" s="1"/>
  <c r="U274" i="6"/>
  <c r="U276" i="6" s="1"/>
  <c r="J151" i="6"/>
  <c r="J165" i="6" s="1"/>
  <c r="P253" i="6"/>
  <c r="L255" i="6" s="1"/>
  <c r="L256" i="6" s="1"/>
  <c r="O307" i="6" s="1"/>
  <c r="Q220" i="6"/>
  <c r="Q253" i="6" s="1"/>
  <c r="M255" i="6" s="1"/>
  <c r="AA235" i="6"/>
  <c r="V276" i="6"/>
  <c r="L279" i="6" s="1"/>
  <c r="P288" i="6"/>
  <c r="L289" i="6" s="1"/>
  <c r="L151" i="6"/>
  <c r="J211" i="6"/>
  <c r="W276" i="6"/>
  <c r="M279" i="6" s="1"/>
  <c r="AA205" i="6"/>
  <c r="Z262" i="6"/>
  <c r="AA262" i="6" s="1"/>
  <c r="T151" i="6"/>
  <c r="Y152" i="6"/>
  <c r="Y164" i="6" s="1"/>
  <c r="Y165" i="6" s="1"/>
  <c r="P192" i="6"/>
  <c r="L194" i="6" s="1"/>
  <c r="L192" i="6"/>
  <c r="Q178" i="6"/>
  <c r="Q192" i="6" s="1"/>
  <c r="M194" i="6" s="1"/>
  <c r="L253" i="6" l="1"/>
  <c r="S165" i="6"/>
  <c r="L211" i="6"/>
  <c r="Z266" i="6"/>
  <c r="T165" i="6"/>
  <c r="L167" i="6" s="1"/>
  <c r="Z165" i="6"/>
  <c r="L169" i="6" s="1"/>
  <c r="E307" i="6" s="1"/>
  <c r="Z211" i="6"/>
  <c r="AA266" i="6"/>
  <c r="AA253" i="6"/>
  <c r="L199" i="6"/>
  <c r="O305" i="6" s="1"/>
  <c r="P165" i="6"/>
  <c r="L166" i="6" s="1"/>
  <c r="V165" i="6"/>
  <c r="L168" i="6" s="1"/>
  <c r="E306" i="6" s="1"/>
  <c r="L170" i="6"/>
  <c r="M256" i="6"/>
  <c r="N255" i="6"/>
  <c r="G306" i="6"/>
  <c r="N289" i="6"/>
  <c r="M292" i="6"/>
  <c r="AB287" i="6"/>
  <c r="L290" i="6"/>
  <c r="L292" i="6" s="1"/>
  <c r="O310" i="6" s="1"/>
  <c r="O304" i="6"/>
  <c r="L280" i="6"/>
  <c r="O309" i="6" s="1"/>
  <c r="E304" i="6"/>
  <c r="M214" i="6"/>
  <c r="N213" i="6"/>
  <c r="U165" i="6"/>
  <c r="M167" i="6" s="1"/>
  <c r="G305" i="6"/>
  <c r="AA165" i="6"/>
  <c r="M169" i="6" s="1"/>
  <c r="G307" i="6" s="1"/>
  <c r="AA211" i="6"/>
  <c r="M280" i="6"/>
  <c r="G304" i="6"/>
  <c r="M199" i="6"/>
  <c r="L165" i="6"/>
  <c r="G309" i="6" l="1"/>
  <c r="M170" i="6"/>
  <c r="L297" i="6" s="1"/>
  <c r="O311" i="6"/>
  <c r="E305" i="6"/>
  <c r="E309" i="6" s="1"/>
  <c r="N290" i="6"/>
  <c r="L295" i="6"/>
</calcChain>
</file>

<file path=xl/sharedStrings.xml><?xml version="1.0" encoding="utf-8"?>
<sst xmlns="http://schemas.openxmlformats.org/spreadsheetml/2006/main" count="675" uniqueCount="315">
  <si>
    <t>ΕΛΛΗΝΙΚΗ  ΔΗΜΟΚΡΑΤΙΑ</t>
  </si>
  <si>
    <t xml:space="preserve">ΑΡΙΘΜΟΣ ΜΕΛΕΤΗΣ  </t>
  </si>
  <si>
    <t>ΤΜΗΜΑ ΠΡΟΜΗΘΕΙΩΝ</t>
  </si>
  <si>
    <t>Α/Α</t>
  </si>
  <si>
    <t>ΕΙΔΟΣ</t>
  </si>
  <si>
    <t>ΜΟΝ.</t>
  </si>
  <si>
    <t>ΦΠΑ</t>
  </si>
  <si>
    <t>ΠΟΣΟΤΗΤΑ</t>
  </si>
  <si>
    <t>ΣΥΝΟΛΙΚΗ ΠΟΣΟΤΗΤΑ</t>
  </si>
  <si>
    <t>ΤΙΜΗ ΜΟΝΑΔΟΣ</t>
  </si>
  <si>
    <t>ΔΑΠΑΝΗ</t>
  </si>
  <si>
    <t>Αλεύρι γενικής χρήσης 1kg</t>
  </si>
  <si>
    <t>Τεμ.</t>
  </si>
  <si>
    <t>Αλεύρι για τσουρέκι 1kg</t>
  </si>
  <si>
    <t>Αλεύρι που φουσκώνει 500γρ.</t>
  </si>
  <si>
    <t>Αμυγδαλόψυχα</t>
  </si>
  <si>
    <t>κιλό</t>
  </si>
  <si>
    <t>Ανάμικτα λαχανικά κατ/να 450γρ.</t>
  </si>
  <si>
    <t>Ανθόνερο 500ml</t>
  </si>
  <si>
    <t xml:space="preserve">Αρακάς κατ/νος συσκ 450γρ.   </t>
  </si>
  <si>
    <t>6άδα</t>
  </si>
  <si>
    <t>τεμ</t>
  </si>
  <si>
    <t>Γάλα ζαχαρούχο 397γρ.</t>
  </si>
  <si>
    <t>Γαλοπούλα</t>
  </si>
  <si>
    <t>κιλά</t>
  </si>
  <si>
    <t>Γιαούρτι πλήρες στραγγιστό συσκ. 1kg</t>
  </si>
  <si>
    <t>Γιαούρτια παιδικά 150γρ.</t>
  </si>
  <si>
    <t>Γιγαντες φασόλια συσκ. 500γρ.</t>
  </si>
  <si>
    <t>Ελαιόλαδο έξτρα παρθένο 1lt</t>
  </si>
  <si>
    <t>φιάλη</t>
  </si>
  <si>
    <t>Ελαιόλαδο έξτρα παρθένο 4lt</t>
  </si>
  <si>
    <t>Ελαιόλαδο ραφιναρισμένο 4lt</t>
  </si>
  <si>
    <t>Ζαμπόν για τοστ</t>
  </si>
  <si>
    <t>Ζυμαρικά κοφτό 500γρ.</t>
  </si>
  <si>
    <t>Ζυμαρικά Νο 10 500γρ.</t>
  </si>
  <si>
    <t>Ζυμαρικά Νο2 500γρ.</t>
  </si>
  <si>
    <t>Ζυμαρικά Νο6 500γρ.</t>
  </si>
  <si>
    <t>Καλαμπόκι κατ/νο 450γρ.</t>
  </si>
  <si>
    <t>Καρυδόψιχα</t>
  </si>
  <si>
    <t>Μπεικον καπνιστό</t>
  </si>
  <si>
    <t>Μπισκοτόκρεμα 300γρ.</t>
  </si>
  <si>
    <t>Ριζάλευρο συσκ. 300γρ.</t>
  </si>
  <si>
    <t>Σιμιγδάλι χοντρό 500γρ.</t>
  </si>
  <si>
    <t>Σιμιγδάλι ψιλό 500γρ.</t>
  </si>
  <si>
    <t>Τραχανάς 500γρ.</t>
  </si>
  <si>
    <t>Τυρί /γραβιέρα Ελληνική</t>
  </si>
  <si>
    <t>Τυρί /κεφαλογραβιέρα Ελληνική</t>
  </si>
  <si>
    <t>Τυρί γκούντα για τοστ</t>
  </si>
  <si>
    <t xml:space="preserve">Τυρί γκούντα τριμένο </t>
  </si>
  <si>
    <t>Τυρί κασέρι</t>
  </si>
  <si>
    <t xml:space="preserve">Τυρί τριμένο </t>
  </si>
  <si>
    <t>Τυρί φέτα Ελληνική</t>
  </si>
  <si>
    <t>Φασολάκια κατ/να 450γρ.</t>
  </si>
  <si>
    <t>Φέτα τρίμμα</t>
  </si>
  <si>
    <t>Φιδέ (μαλλιά αγγέλου) 500γρ.</t>
  </si>
  <si>
    <t>Φρουτόκρεμα 300γρ.</t>
  </si>
  <si>
    <t>Χυλοπίτες 500γρ.</t>
  </si>
  <si>
    <t>ΣΥΝΟΛΟ ΤΕΜΑΧΙΩΝ (9%)</t>
  </si>
  <si>
    <t>Αλάτι συσκ. 500γρ.</t>
  </si>
  <si>
    <t>Αμύγδαλο (αλμυρό)</t>
  </si>
  <si>
    <t>Αποφλοιωμένα ντοματάκια συσκ. 400γρ.</t>
  </si>
  <si>
    <t>Αραβοσιτέλαιο συσκ. 5lt</t>
  </si>
  <si>
    <t>Αραιός χυμός ντομάτας 500γρ.</t>
  </si>
  <si>
    <t>πακέτο</t>
  </si>
  <si>
    <t>Βαφή αυγών 3γρ.</t>
  </si>
  <si>
    <t>Δυόσμος συσκ. 50 γρ.</t>
  </si>
  <si>
    <t>Ερμόλ για παγωτό συσκ. 250γρ.</t>
  </si>
  <si>
    <t>Ζάχαρη άχνη 400γρ.</t>
  </si>
  <si>
    <t>Ζάχαρη συσκ. 1kg</t>
  </si>
  <si>
    <t>Ζελέ 2Χ100γρ.</t>
  </si>
  <si>
    <t>Ζελεδάκια συσκ. 1kg</t>
  </si>
  <si>
    <t>Ηλιέλαιο συσκ. 5lt</t>
  </si>
  <si>
    <t>Κακάο συσκ. 125γρ.</t>
  </si>
  <si>
    <t>Κακάο ζαχαρούχο συσκ. 500γρ.</t>
  </si>
  <si>
    <t>Καραμέλες συσκ. 1kg</t>
  </si>
  <si>
    <t>Καραμέλες μαστίχας συσκ. 1kg</t>
  </si>
  <si>
    <t>Κάρυ 30γρ.</t>
  </si>
  <si>
    <t>Καφές νες 200γρ.</t>
  </si>
  <si>
    <t>Καφές φίλτρου 250γρ.</t>
  </si>
  <si>
    <t>Κέτσαπ 500γρ.</t>
  </si>
  <si>
    <t xml:space="preserve">Κόρν φλέικς 375γρ.  </t>
  </si>
  <si>
    <t>Κουβερτούρα 125γρ.</t>
  </si>
  <si>
    <t>Κουλουράκια αμυγδάλου 350γρ.</t>
  </si>
  <si>
    <t>Κρέμα βανίλια παιδική 300γρ.</t>
  </si>
  <si>
    <t>Κρέμα γάλακτος 300ml</t>
  </si>
  <si>
    <t>Κρέμα σοκολάτα 160γρ.</t>
  </si>
  <si>
    <t>Κρέμα Φαρίνα παιδική 300γρ.</t>
  </si>
  <si>
    <t>Κρουασάν σοκολάτα 70γρ.</t>
  </si>
  <si>
    <t>Κρουασάν φρούτων 70γρ.</t>
  </si>
  <si>
    <t>Κρούστα για πίτες λεπτή 450γρ.</t>
  </si>
  <si>
    <t>Κύμινο 30γρ.</t>
  </si>
  <si>
    <t>Λικέρ Μαστίχας 500ml</t>
  </si>
  <si>
    <t>Λουκανοπιτάκια 1kg</t>
  </si>
  <si>
    <t>Μαγειρικό λίπος 800γρ.</t>
  </si>
  <si>
    <t>Μαγιά νωπή 50γρ.</t>
  </si>
  <si>
    <t>3δα</t>
  </si>
  <si>
    <t>Μανιτάρια κονσέρβα 400γρ.</t>
  </si>
  <si>
    <t>Μαχλέπι 10γρ.</t>
  </si>
  <si>
    <t>Μερέντα 450γρ.</t>
  </si>
  <si>
    <t>Μοσχοκάρυδο 15γρ.</t>
  </si>
  <si>
    <t>Μουστάρδα 500γρ.</t>
  </si>
  <si>
    <t>Μπαχάρι (ολόκληρο ή τριμμένο) 50γρ</t>
  </si>
  <si>
    <t>Μπέικιν πάουντερ 200γρ.</t>
  </si>
  <si>
    <t>Μπισκότα τύπου πτι μπερ 225γρ.</t>
  </si>
  <si>
    <t>Μπισκότα  τύπου ΜΙΡΑΝΤΑ 250γρ.</t>
  </si>
  <si>
    <t xml:space="preserve">Μπισκότα γεμιστά 200γρ. </t>
  </si>
  <si>
    <t>Ξύδι 350ml</t>
  </si>
  <si>
    <t>Οίνος Λευκός Χίου 750ml</t>
  </si>
  <si>
    <t>Οίνος Ερυθρός Χίου 750ml</t>
  </si>
  <si>
    <t>Παγωτό 2000ml</t>
  </si>
  <si>
    <t>Πιπέρι σε σκόνη 50γρ.</t>
  </si>
  <si>
    <t>Ρετσίνα 500ml</t>
  </si>
  <si>
    <t>Σοκολατάκια γεμιστά πραλίνας</t>
  </si>
  <si>
    <t>Τσάι συσκ. 20 φακελ. (20Χ1,5γρ.)</t>
  </si>
  <si>
    <t>Φίλτρα καφέ 40τεμ.</t>
  </si>
  <si>
    <t>Φουντούκι ψημένο</t>
  </si>
  <si>
    <t>Χαμομήλι 20 φακελ. (20Χ1γρ.)</t>
  </si>
  <si>
    <t>Χυμός ατομικός 250ml</t>
  </si>
  <si>
    <t>Χυμός βύσσινο 1lt</t>
  </si>
  <si>
    <t>Χυμός Γκρειπ φρουτ 1lt</t>
  </si>
  <si>
    <t>Χωνάκια παγωτού συσκ. 12τεμ</t>
  </si>
  <si>
    <t>ΣΥΝΟΛΟ ΤΕΜΑΧΙΩΝ (17%)</t>
  </si>
  <si>
    <t>ΤΕΛΙΚΑ ΣΥΝΟΛΑ</t>
  </si>
  <si>
    <t>ΜΕ Φ.Π.Α.</t>
  </si>
  <si>
    <t>ΟΜΑΔΑ Β : ΕΙΔΗ ΑΡΤΟΖΑΧΑΡΟΠΛΑΣΤΕΙΟΥ</t>
  </si>
  <si>
    <t>ΤΙΜΗ</t>
  </si>
  <si>
    <t>Αμυγδαλωτά μαστίχας (διπλά)</t>
  </si>
  <si>
    <t>Ατομικά τσουρέκια (σκετα ή με φλουρί)</t>
  </si>
  <si>
    <t xml:space="preserve">τεμ </t>
  </si>
  <si>
    <t xml:space="preserve">Βασιλόπιτα κιλό </t>
  </si>
  <si>
    <t>Καριόκες</t>
  </si>
  <si>
    <t>Κουραμπιέδες</t>
  </si>
  <si>
    <t>Μελομακάρονα</t>
  </si>
  <si>
    <t>Σταφιδόψωμα</t>
  </si>
  <si>
    <t>Φλωρεντίνες</t>
  </si>
  <si>
    <t>ΓΕΝΙΚΟ ΣΥΝΟΛΟ ΟΜΑΔΑΣ ΕΙΔΩΝ ΑΡΤΟΖΑΧΑΡΟΠΛΑΣΤΕΙΟΥ  χωρίς το Φ.Π.Α.</t>
  </si>
  <si>
    <t>ΟΜΑΔΑ Γ : ΕΙΔΗ ΚΡΕΟΠΩΛΕΙΟΥ</t>
  </si>
  <si>
    <t>ΣΥΝΟΛΟ ΤΕΜΑΧΙΩΝ</t>
  </si>
  <si>
    <t>ΓΕΝΙΚΟ ΣΥΝΟΛΟ ΟΜΑΔΑΣ ΕΙΔΩΝ ΚΡΕΟΠΩΛΕΙΟΥ χωρίς το Φ.Π.Α.</t>
  </si>
  <si>
    <t>ΟΜΑΔΑ Δ : ΕΙΔΗ ΟΠΩΡΟΠΩΛΕΙΟΥ</t>
  </si>
  <si>
    <t>Αγγούρια</t>
  </si>
  <si>
    <t>Ακτινίδια</t>
  </si>
  <si>
    <t>Άνηθος ματσάκι</t>
  </si>
  <si>
    <t>Αχλάδια</t>
  </si>
  <si>
    <t>Καρότα</t>
  </si>
  <si>
    <t>-//-</t>
  </si>
  <si>
    <t>Καρπούζι εποχής</t>
  </si>
  <si>
    <t>Κεράσι εποχής</t>
  </si>
  <si>
    <t>Κολοκύθια</t>
  </si>
  <si>
    <t>Κουνουπίδι</t>
  </si>
  <si>
    <t>Κρεμμύδια  ξερά</t>
  </si>
  <si>
    <t>Κρεμμύδια Φρέσκα</t>
  </si>
  <si>
    <t>Λάχανο εποχής</t>
  </si>
  <si>
    <t>Λεμόνια</t>
  </si>
  <si>
    <t>Μανταρίνια</t>
  </si>
  <si>
    <t>Μαρούλι εποχής</t>
  </si>
  <si>
    <t>Μήλα</t>
  </si>
  <si>
    <t>Μπανάνες</t>
  </si>
  <si>
    <t xml:space="preserve">Νεκταρίνια </t>
  </si>
  <si>
    <t>Ντομάτες</t>
  </si>
  <si>
    <t xml:space="preserve">Ξυλάγγουρα </t>
  </si>
  <si>
    <t>Πεπόνι εποχής</t>
  </si>
  <si>
    <t>Πιπεριές</t>
  </si>
  <si>
    <t>Πορτοκάλια</t>
  </si>
  <si>
    <t>Ροδάκινα</t>
  </si>
  <si>
    <t>Σέλινο ματσάκι</t>
  </si>
  <si>
    <t>Σκόρδο</t>
  </si>
  <si>
    <t>τεμ.</t>
  </si>
  <si>
    <t>Σπανάκι</t>
  </si>
  <si>
    <t>Σταφύλια εποχής</t>
  </si>
  <si>
    <t>Φράουλες</t>
  </si>
  <si>
    <t>ΟΜΑΔΑ Ε : ΕΙΔΗ ΙΧΘΥΟΠΩΛΕΙΟΥ</t>
  </si>
  <si>
    <t xml:space="preserve">ΟΜΑΔΑ ΣΤ  : ΕΜΦΙΑΛΩΜΕΝΟ ΝΕΡΟ </t>
  </si>
  <si>
    <t>Νερό φιάλη 6X1,5lt (εξάδα)</t>
  </si>
  <si>
    <t>Νερό φιάλη 10lt</t>
  </si>
  <si>
    <t>10-6063.001</t>
  </si>
  <si>
    <t>20-6063.002</t>
  </si>
  <si>
    <t>30-6063.001</t>
  </si>
  <si>
    <t>ΧΩΡΙΣ ΦΠΑ</t>
  </si>
  <si>
    <t>ΜΕ ΦΠΑ</t>
  </si>
  <si>
    <t>35-6063.001</t>
  </si>
  <si>
    <t>73-6063.001</t>
  </si>
  <si>
    <t>ΣΥΝΟΛΙΚΟΣ ΠΡΟΫΠΟΛΟΓΙΣΜΟΣ</t>
  </si>
  <si>
    <t>ΔΗΚΕΧ</t>
  </si>
  <si>
    <t>ΝΠΔΔ</t>
  </si>
  <si>
    <t>ΣΥΝΟΛΟ (9%)</t>
  </si>
  <si>
    <t>ΣΥΝΟΛΟ (17%)</t>
  </si>
  <si>
    <t>ΔΗΜ. ΣΧΕΣΕΙΣ</t>
  </si>
  <si>
    <t>ΣΥΝΟΛΟ ΟΜΑΔΑΣ ΔΗΜ. ΣΧΕΣΕΙΣ  χωρίς το Φ.Π.Α.</t>
  </si>
  <si>
    <t>ΠΡΟΫΠΟΛΟΓΙΣΜΟΣ ΔΗΜ. ΣΧΕΣΕΩΝ</t>
  </si>
  <si>
    <t>Τσουρέκι 500 γρ</t>
  </si>
  <si>
    <t>ΚΟΙΝΩΝΙΚΟ ΠΑΝΤ/ΛΕΙΟ</t>
  </si>
  <si>
    <t>ΠΡΟΫΠΟΛΟΓΙΣΜΟΣ ΚΟΙΝ. ΠΑΝΤΟΠΩΛΕΙΟΥ</t>
  </si>
  <si>
    <t>ΣΥΝΟΛΟ ΟΜΑΔΑΣ ΚΟΙΝ. ΠΑΝΤΟΠΩΛΕΙΟΥ χωρίς το Φ.Π.Α.</t>
  </si>
  <si>
    <t>ΣΥΝΟΛΟ ΟΜΑΔΑΣ ΚΟΙΝ. ΠΑΝΤΟΠΩΛΕΙΟΥ  χωρίς το Φ.Π.Α.</t>
  </si>
  <si>
    <t>Ροδίνια</t>
  </si>
  <si>
    <t>Μπεζές</t>
  </si>
  <si>
    <t>Βουτήματα διάφορα</t>
  </si>
  <si>
    <t>Κριτσίνια (συσκ. 250 γρ)</t>
  </si>
  <si>
    <t>Σέλερυ</t>
  </si>
  <si>
    <t>Μελιτζάνες</t>
  </si>
  <si>
    <t>ΒΣΣ</t>
  </si>
  <si>
    <t>ΣΥΝΟΛΟ ΟΜΑΔΑΣ ΒΟΗΘΕΙΑ ΣΤΟ ΣΠΙΤΙ  χωρίς το Φ.Π.Α.</t>
  </si>
  <si>
    <t>ΠΡΟΫΠΟΛΟΓΙΣΜΟΣ ΒΣΣ</t>
  </si>
  <si>
    <t>ΕΓΓΥΗΣΗ</t>
  </si>
  <si>
    <t>Αλμυρά κράκερς 70γρ.</t>
  </si>
  <si>
    <t>Φυτικό μαγειρικό λίπος συσκ. 800γρ.</t>
  </si>
  <si>
    <t>Βούτυρο τύπου σοφτ συσκ. 1 κιλού</t>
  </si>
  <si>
    <t>Γαρύφαλλο (ολόκληρο) 25γρ.</t>
  </si>
  <si>
    <t>Δάφνη 20γρ.</t>
  </si>
  <si>
    <t>Δεντρολίβανο 25γρ.</t>
  </si>
  <si>
    <t xml:space="preserve">Δημητριακά συσκ. 375γρ. </t>
  </si>
  <si>
    <t>Θυμάρι 25γρ.</t>
  </si>
  <si>
    <t>Κανέλλα συσκ. 25γρ.</t>
  </si>
  <si>
    <t>Κόρν φλάουρ 200γρ.</t>
  </si>
  <si>
    <t>Κριθαράκι (μέτριο ή χονδρό) 500γρ.</t>
  </si>
  <si>
    <t xml:space="preserve">Μαρμελάδα 450 έως 500γρ. </t>
  </si>
  <si>
    <t>Μέλι 700γρ.</t>
  </si>
  <si>
    <t>Πάπρικα 25γρ.</t>
  </si>
  <si>
    <t>Ρεβίθια συσκ. 500γρ.</t>
  </si>
  <si>
    <t>Ρίγανη 65γρ.</t>
  </si>
  <si>
    <t>Ταχίνι 300γρ.</t>
  </si>
  <si>
    <t>Φυτική σαντιγί 500γρ.</t>
  </si>
  <si>
    <t>Σόδα μαγειρική σε σκόνη 20γρ.</t>
  </si>
  <si>
    <t>Μαιντανός ματσάκι</t>
  </si>
  <si>
    <t>Πατάτες φρέσκες</t>
  </si>
  <si>
    <t>Σκορπιός μεγάλος</t>
  </si>
  <si>
    <t>ΚΔΑΠ ΜΕΑ (Α)</t>
  </si>
  <si>
    <t>ΚΔΑΠ ΜΕΑ (Β)</t>
  </si>
  <si>
    <t>ΠΡΟΫΠΟΛΟΓΙΣΜΟΣ ΚΔΑΠ ΜΕΑ (A)</t>
  </si>
  <si>
    <t>ΓΕΝΙΚΟ ΣΥΝΟΛΟ ΟΜΑΔΑΣ ΕΙΔΩΝ ΟΠΩΡΟΠΩΛΕΙΟΥ χωρίς το Φ.Π.Α.</t>
  </si>
  <si>
    <t>ΔΧΙΟΥ χ.ΦΠΑ</t>
  </si>
  <si>
    <t>`</t>
  </si>
  <si>
    <t>ΟΜΑΔΑ Α</t>
  </si>
  <si>
    <t>εγγυητικη</t>
  </si>
  <si>
    <t>Αμμωνία 28-30γρ.</t>
  </si>
  <si>
    <t>Αυγά φρέσκα (53-63γρ.)</t>
  </si>
  <si>
    <t>Βανίλιες συσκευασία 3γρ.Χ30τεμ.</t>
  </si>
  <si>
    <t>Γαρύφαλλο σκόνη 30-35γρ.</t>
  </si>
  <si>
    <t>Κανταϊφι συσκ. 500γρ.</t>
  </si>
  <si>
    <t xml:space="preserve">Καφές ελληνικός 194-200γρ. </t>
  </si>
  <si>
    <t>Κονιάκ (μπράντι)  3* 0,7l</t>
  </si>
  <si>
    <t>Κονιάκ (μπράντι)  5* 0,7l</t>
  </si>
  <si>
    <t>Κράκερς τετράγωνα 140γρ.</t>
  </si>
  <si>
    <t>Κρέμα άνθος αροβοσίτου 160-180γρ.</t>
  </si>
  <si>
    <t>Μαγιά ξηρή 8-9γρ.</t>
  </si>
  <si>
    <t>Σάλτσα πελτέ 410γρ.</t>
  </si>
  <si>
    <t>Τυροπιτάκια συσκ. 800 γρ.</t>
  </si>
  <si>
    <t>Φακές μεσαίες συσκ. 500gr</t>
  </si>
  <si>
    <t>Ρύζι γλασσέ συσκ. 500gr</t>
  </si>
  <si>
    <t>Ρύζι κίτρινο (bonnet) συσκ. 500gr</t>
  </si>
  <si>
    <t>Χυμός 1lt (διάφοροι)</t>
  </si>
  <si>
    <t>Λεμονάδα συμπυκνωμένη 890-1000ml</t>
  </si>
  <si>
    <t>Χαλβάς συσκ. 400γρ.</t>
  </si>
  <si>
    <t xml:space="preserve">Φρυγανιές 500-510γρ. </t>
  </si>
  <si>
    <t>Πορτοκαλάδα συμπυκνωμένη  890-1000ml</t>
  </si>
  <si>
    <t>Άρτος (τύπου 70% μαλακό) 350-400γρ.</t>
  </si>
  <si>
    <t>ΟΜΑΔΑ Α : ΤΡΟΦΙΜΑ</t>
  </si>
  <si>
    <t>ΓΕΝΙΚΟ ΣΥΝΟΛΟ ΟΜΑΔΑΣ Α ΤΡΟΦΙΜΑ χωρίς το Φ.Π.Α.</t>
  </si>
  <si>
    <t>ΟΜΑΔΑ Ζ : ΕΛΑΙΟΛΑΔΟ</t>
  </si>
  <si>
    <t>ΠΡΟΫΠΟΛΟΓΙΣΜΟΣ (πρώην) ΝΠΔΔ</t>
  </si>
  <si>
    <t>ΓΕΝΙΚΟ ΣΥΝΟΛΟ ΟΜΑΔΑΣ Ζ ΕΛΑΙΟΛΑΔΟΥ χωρίς το Φ.Π.Α.</t>
  </si>
  <si>
    <t>ΓΕΝΙΚΟ ΣΥΝΟΛΟ ΟΜΑΔΑΣ ΕΜΦ. ΝΕΡΟΥ χωρίς το Φ.Π.Α.</t>
  </si>
  <si>
    <t>ΓΕΝΙΚΟ ΣΥΝΟΛΟ ΟΜΑΔΑΣ ΕΙΔΩΝ ΙΧΘΥΟΠΩΛΕΙΟΥ χωρίς το Φ.Π.Α.</t>
  </si>
  <si>
    <t>ΣΥΝΟΛΙΚΟΣ ΠΡΟΫΠΟΛΟΓΙΣΜΟΣ :ΤΡΟΦΙΜΩΝ-ΑΡΤΟΖΑΧΑΡΟΠΛΑΣΤΕΙΟΥ-ΚΡΕΟΠΩΛΕΙΟΥ-ΟΠΩΡΟΠΩΛΕΙΟΥ-ΙΧΘΥΟΠΩΛΕΙΟΥ-ΕΜΦΙΑΛΩΜΕΝΟΥ ΝΕΡΟΥ- ΕΛΑΙΟΛΑΔΟΥ</t>
  </si>
  <si>
    <t>Χοιρινό νωπό εγχώριο Α/Ο (7012)</t>
  </si>
  <si>
    <t>Χοιρινές μπριζόλες Μ/Κ (5608)</t>
  </si>
  <si>
    <t>Κιμάς νωπός μόσχου (---)</t>
  </si>
  <si>
    <t>Κοτόπουλα νωπά (6202)</t>
  </si>
  <si>
    <t>Βερύκοκα</t>
  </si>
  <si>
    <t>ΣΥΝΟΛΟ ΟΜΑΔΑΣ ΔΗΜ. ΣΧΕΣΕΙΣ χωρίς το Φ.Π.Α.</t>
  </si>
  <si>
    <t>Γάλα βρεφικής ηλικίας 400-410γρ.</t>
  </si>
  <si>
    <t>Γάλα εβαπορέ  συσκ. 400-410γρ.</t>
  </si>
  <si>
    <t>Γάλα εβαπορέ ελαφρύ 400-410γρ.</t>
  </si>
  <si>
    <t>Σπανακοπιτάκια 750-800γρ.</t>
  </si>
  <si>
    <t>Σφολιάτα φύλλο 850-900γρ.</t>
  </si>
  <si>
    <t>Φύλλο κρούστας για γλυκά 450-500γρ.</t>
  </si>
  <si>
    <t xml:space="preserve">Γάλα προσχολικής ηλικίας 400-410γρ. </t>
  </si>
  <si>
    <t>Σοκολατάκια χριστουγεννιάτικα-πασχαλιάτικα</t>
  </si>
  <si>
    <t>Σουσάμι 50γρ.</t>
  </si>
  <si>
    <t xml:space="preserve">Σπανάκι κατ/νο </t>
  </si>
  <si>
    <t>Σταφίδα (μαύρη ή ξανθή)</t>
  </si>
  <si>
    <t>Φασόλες ψιλές ή μέτριες συσκ.  500gr</t>
  </si>
  <si>
    <t xml:space="preserve">Μπόμπα αλμυρή 12-20 τεμαχίων </t>
  </si>
  <si>
    <t>Γαλέος μεγάλος (---)</t>
  </si>
  <si>
    <t>Κολιοί (---)</t>
  </si>
  <si>
    <t>Μπακαλιάρος εγχώριος Α' (3304)</t>
  </si>
  <si>
    <t>Χριστόψαρο (3346)</t>
  </si>
  <si>
    <t>ΚΔΑΠ</t>
  </si>
  <si>
    <t>Ν.Π</t>
  </si>
  <si>
    <t>(πρώην) ΝΠΔΔ &amp; ΔΗΚΕΧ</t>
  </si>
  <si>
    <t>ΚΔΑΠ ΜΕΑ (Α) &amp; (Β)</t>
  </si>
  <si>
    <t>ΣΥΝΟΛΟ ΟΜΑΔΑΣ  (πρώην) ΝΠΔΔ &amp; ΔΗΚΕΧ χωρίς το Φ.Π.Α.</t>
  </si>
  <si>
    <t>ΣΥΝΟΛΟ ΟΜΑΔΑΣ ΚΔΑΠ ΜΕΑ (A) &amp; (Β) χωρίς το Φ.Π.Α.</t>
  </si>
  <si>
    <t>ΣΥΝΟΛΟ ΟΜΑΔΑΣ (πρώην) ΝΠΔΔ &amp; ΔΗΚΕΧ χωρίς το Φ.Π.Α.</t>
  </si>
  <si>
    <t>Προμήθεια με τίτλο: ΠΡΟΜΗΘΕΙΑ ΕΙΔΩΝ ΤΡΟΦΙΜΩΝ ΓΙΑ ΤΗ ΛΕΙΤΟΥΡΓΙΑ ΔΟΜΩΝ ΤΟΥ ΔΗΜΟΥ ΕΤΟΥΣ 2026</t>
  </si>
  <si>
    <t xml:space="preserve">Κρούστα σφολιάτας 850-900γρ. </t>
  </si>
  <si>
    <t>172Α</t>
  </si>
  <si>
    <t>172Β</t>
  </si>
  <si>
    <t>Κρέας νωπό μόσχου εγχώρ. μπούτι Α/Ο (5214)</t>
  </si>
  <si>
    <t>Κρέας νωπό μόσχου εγχώρ. ποντικός Α/Ο (5222)</t>
  </si>
  <si>
    <t>173Α</t>
  </si>
  <si>
    <t>173Β</t>
  </si>
  <si>
    <t>Κιμάς νωπός κοτόπουλου (---)</t>
  </si>
  <si>
    <t>Ψωμί για τοστ ολικής 700γρ. ή 28 φέτες</t>
  </si>
  <si>
    <t>ΟΜΑΔΑ Β</t>
  </si>
  <si>
    <t>ΟΜΑΔΑ Ζ</t>
  </si>
  <si>
    <t>ΟΜΑΔΑ ΣΤ</t>
  </si>
  <si>
    <t>ΟΜΑΔΑ Γ</t>
  </si>
  <si>
    <t>ΟΜΑΔΑ Δ</t>
  </si>
  <si>
    <t>ΟΜΑΔΑ Ε</t>
  </si>
  <si>
    <t>ΚΑΘΑΡΟ  ΓΕΝΙΚΟ ΣΥΝΟΛΟ  Φ.Π.Α</t>
  </si>
  <si>
    <t>ΚΑΘΑΡΟ  ΓΕΝΙΚΟ ΣΥΝΟΛΟ ΣΥΜΠΕΡΙΛΑΜΒΑΝΟΜΕΝΟΥ Φ.Π.Α.</t>
  </si>
  <si>
    <t xml:space="preserve">         ΔΗΜΟΣ ΧΙΟΥ</t>
  </si>
  <si>
    <t>ΕΜΠΟΡΙΚΗ ΟΝΟΜΑΣΙΑ ΠΡΟΪΟΝΤΟΣ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</si>
</sst>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i/>
      <u/>
      <sz val="11"/>
      <name val="Calibri"/>
      <family val="2"/>
      <charset val="161"/>
      <scheme val="minor"/>
    </font>
    <font>
      <b/>
      <i/>
      <u/>
      <sz val="10"/>
      <name val="Calibri"/>
      <family val="2"/>
      <charset val="161"/>
      <scheme val="minor"/>
    </font>
    <font>
      <b/>
      <sz val="8"/>
      <color rgb="FFFFFFFF"/>
      <name val="Calibri"/>
      <family val="2"/>
      <charset val="161"/>
      <scheme val="minor"/>
    </font>
    <font>
      <sz val="8"/>
      <color rgb="FFFFFFFF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u/>
      <sz val="8"/>
      <name val="Calibri"/>
      <family val="2"/>
      <charset val="161"/>
      <scheme val="minor"/>
    </font>
    <font>
      <b/>
      <sz val="7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sz val="8"/>
      <color rgb="FFFF0000"/>
      <name val="Calibri"/>
      <family val="2"/>
      <charset val="161"/>
      <scheme val="minor"/>
    </font>
    <font>
      <b/>
      <sz val="8"/>
      <color rgb="FFFF0000"/>
      <name val="Calibri"/>
      <family val="2"/>
      <charset val="161"/>
      <scheme val="minor"/>
    </font>
    <font>
      <b/>
      <sz val="10"/>
      <color rgb="FFFF0000"/>
      <name val="Calibri"/>
      <family val="2"/>
      <charset val="161"/>
      <scheme val="minor"/>
    </font>
    <font>
      <b/>
      <sz val="8"/>
      <color rgb="FF000000"/>
      <name val="Calibri"/>
      <family val="2"/>
      <charset val="161"/>
      <scheme val="minor"/>
    </font>
    <font>
      <sz val="8"/>
      <color rgb="FF000000"/>
      <name val="Calibri"/>
      <family val="2"/>
      <charset val="161"/>
      <scheme val="minor"/>
    </font>
    <font>
      <b/>
      <sz val="10"/>
      <color rgb="FF993366"/>
      <name val="Calibri"/>
      <family val="2"/>
      <charset val="161"/>
      <scheme val="minor"/>
    </font>
    <font>
      <b/>
      <sz val="8"/>
      <color rgb="FF993366"/>
      <name val="Calibri"/>
      <family val="2"/>
      <charset val="161"/>
      <scheme val="minor"/>
    </font>
    <font>
      <b/>
      <i/>
      <sz val="8"/>
      <color rgb="FFFF0000"/>
      <name val="Calibri"/>
      <family val="2"/>
      <charset val="161"/>
      <scheme val="minor"/>
    </font>
    <font>
      <b/>
      <i/>
      <sz val="11"/>
      <color rgb="FFFF0000"/>
      <name val="Calibri"/>
      <family val="2"/>
      <charset val="161"/>
      <scheme val="minor"/>
    </font>
    <font>
      <b/>
      <i/>
      <u/>
      <sz val="11"/>
      <color rgb="FF000000"/>
      <name val="Calibri"/>
      <family val="2"/>
      <charset val="161"/>
      <scheme val="minor"/>
    </font>
    <font>
      <b/>
      <sz val="11"/>
      <color rgb="FF993366"/>
      <name val="Calibri"/>
      <family val="2"/>
      <charset val="161"/>
      <scheme val="minor"/>
    </font>
    <font>
      <sz val="8"/>
      <color rgb="FF3366FF"/>
      <name val="Calibri"/>
      <family val="2"/>
      <charset val="161"/>
      <scheme val="minor"/>
    </font>
    <font>
      <u/>
      <sz val="8"/>
      <color rgb="FF3366FF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rgb="FFFF0000"/>
      <name val="Calibri"/>
      <family val="2"/>
      <charset val="161"/>
      <scheme val="minor"/>
    </font>
    <font>
      <b/>
      <sz val="10"/>
      <color rgb="FFFFFFFF"/>
      <name val="Calibri"/>
      <family val="2"/>
      <charset val="161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00B050"/>
        <bgColor rgb="FF008080"/>
      </patternFill>
    </fill>
    <fill>
      <patternFill patternType="solid">
        <fgColor rgb="FFD9D9D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8EB4E3"/>
        <bgColor rgb="FF9999FF"/>
      </patternFill>
    </fill>
    <fill>
      <patternFill patternType="solid">
        <fgColor rgb="FF92D050"/>
        <bgColor rgb="FFC0C0C0"/>
      </patternFill>
    </fill>
    <fill>
      <patternFill patternType="solid">
        <fgColor rgb="FF00B0F0"/>
        <bgColor rgb="FF33CCCC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rgb="FF33CCCC"/>
      </patternFill>
    </fill>
    <fill>
      <patternFill patternType="solid">
        <fgColor rgb="FFFF0000"/>
        <bgColor rgb="FF003300"/>
      </patternFill>
    </fill>
    <fill>
      <patternFill patternType="solid">
        <fgColor rgb="FFEE0000"/>
        <bgColor rgb="FF003300"/>
      </patternFill>
    </fill>
    <fill>
      <patternFill patternType="solid">
        <fgColor rgb="FFFFC000"/>
        <bgColor rgb="FFC0C0C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98">
    <xf numFmtId="0" fontId="0" fillId="0" borderId="0" xfId="0"/>
    <xf numFmtId="0" fontId="2" fillId="0" borderId="0" xfId="2" applyFont="1" applyAlignment="1">
      <alignment horizontal="center"/>
    </xf>
    <xf numFmtId="3" fontId="4" fillId="0" borderId="0" xfId="2" applyNumberFormat="1" applyFont="1" applyAlignment="1">
      <alignment horizontal="left"/>
    </xf>
    <xf numFmtId="4" fontId="4" fillId="0" borderId="0" xfId="2" applyNumberFormat="1" applyFont="1" applyAlignment="1">
      <alignment horizontal="left"/>
    </xf>
    <xf numFmtId="2" fontId="4" fillId="0" borderId="0" xfId="2" applyNumberFormat="1" applyFont="1" applyAlignment="1">
      <alignment horizontal="left"/>
    </xf>
    <xf numFmtId="0" fontId="2" fillId="0" borderId="0" xfId="0" applyFont="1"/>
    <xf numFmtId="0" fontId="3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3" fontId="2" fillId="0" borderId="0" xfId="2" applyNumberFormat="1" applyFont="1" applyAlignment="1">
      <alignment horizontal="right"/>
    </xf>
    <xf numFmtId="4" fontId="2" fillId="0" borderId="0" xfId="2" applyNumberFormat="1" applyFont="1"/>
    <xf numFmtId="2" fontId="2" fillId="0" borderId="0" xfId="2" applyNumberFormat="1" applyFont="1"/>
    <xf numFmtId="4" fontId="2" fillId="0" borderId="0" xfId="0" applyNumberFormat="1" applyFont="1"/>
    <xf numFmtId="2" fontId="7" fillId="0" borderId="0" xfId="2" applyNumberFormat="1" applyFont="1" applyAlignment="1">
      <alignment horizontal="center"/>
    </xf>
    <xf numFmtId="0" fontId="9" fillId="0" borderId="0" xfId="2" applyFont="1"/>
    <xf numFmtId="0" fontId="11" fillId="0" borderId="3" xfId="0" applyFont="1" applyBorder="1" applyAlignment="1">
      <alignment vertical="top"/>
    </xf>
    <xf numFmtId="3" fontId="12" fillId="0" borderId="0" xfId="2" applyNumberFormat="1" applyFont="1" applyAlignment="1">
      <alignment horizontal="right"/>
    </xf>
    <xf numFmtId="4" fontId="12" fillId="0" borderId="0" xfId="2" applyNumberFormat="1" applyFont="1"/>
    <xf numFmtId="0" fontId="2" fillId="0" borderId="0" xfId="2" applyFont="1"/>
    <xf numFmtId="0" fontId="13" fillId="0" borderId="1" xfId="2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3" fontId="13" fillId="0" borderId="1" xfId="2" applyNumberFormat="1" applyFont="1" applyBorder="1" applyAlignment="1">
      <alignment horizontal="center" vertical="center" wrapText="1"/>
    </xf>
    <xf numFmtId="4" fontId="13" fillId="0" borderId="1" xfId="2" applyNumberFormat="1" applyFont="1" applyBorder="1" applyAlignment="1">
      <alignment horizontal="center" vertical="center" wrapText="1"/>
    </xf>
    <xf numFmtId="4" fontId="13" fillId="0" borderId="1" xfId="2" applyNumberFormat="1" applyFont="1" applyBorder="1" applyAlignment="1">
      <alignment horizontal="center" vertical="center"/>
    </xf>
    <xf numFmtId="0" fontId="4" fillId="0" borderId="0" xfId="2" applyFont="1"/>
    <xf numFmtId="0" fontId="13" fillId="0" borderId="1" xfId="2" applyFont="1" applyBorder="1" applyAlignment="1">
      <alignment horizontal="center"/>
    </xf>
    <xf numFmtId="0" fontId="14" fillId="0" borderId="1" xfId="2" applyFont="1" applyBorder="1" applyAlignment="1">
      <alignment horizontal="center" vertical="top" wrapText="1"/>
    </xf>
    <xf numFmtId="3" fontId="13" fillId="0" borderId="1" xfId="2" applyNumberFormat="1" applyFont="1" applyBorder="1" applyAlignment="1">
      <alignment horizontal="center" vertical="center"/>
    </xf>
    <xf numFmtId="4" fontId="13" fillId="0" borderId="1" xfId="2" applyNumberFormat="1" applyFont="1" applyBorder="1" applyAlignment="1">
      <alignment horizontal="center"/>
    </xf>
    <xf numFmtId="4" fontId="13" fillId="0" borderId="1" xfId="2" applyNumberFormat="1" applyFont="1" applyBorder="1"/>
    <xf numFmtId="4" fontId="16" fillId="0" borderId="0" xfId="2" applyNumberFormat="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4" fontId="12" fillId="0" borderId="1" xfId="2" applyNumberFormat="1" applyFont="1" applyBorder="1" applyAlignment="1">
      <alignment vertical="center"/>
    </xf>
    <xf numFmtId="4" fontId="2" fillId="0" borderId="0" xfId="2" applyNumberFormat="1" applyFont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4" fontId="12" fillId="0" borderId="1" xfId="2" applyNumberFormat="1" applyFont="1" applyBorder="1"/>
    <xf numFmtId="4" fontId="17" fillId="10" borderId="1" xfId="2" applyNumberFormat="1" applyFont="1" applyFill="1" applyBorder="1"/>
    <xf numFmtId="4" fontId="12" fillId="0" borderId="1" xfId="0" applyNumberFormat="1" applyFont="1" applyBorder="1"/>
    <xf numFmtId="4" fontId="17" fillId="10" borderId="1" xfId="0" applyNumberFormat="1" applyFont="1" applyFill="1" applyBorder="1"/>
    <xf numFmtId="0" fontId="12" fillId="14" borderId="1" xfId="2" applyFont="1" applyFill="1" applyBorder="1" applyAlignment="1">
      <alignment vertical="center" wrapText="1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4" fontId="12" fillId="0" borderId="4" xfId="2" applyNumberFormat="1" applyFont="1" applyBorder="1"/>
    <xf numFmtId="4" fontId="17" fillId="10" borderId="4" xfId="2" applyNumberFormat="1" applyFont="1" applyFill="1" applyBorder="1"/>
    <xf numFmtId="4" fontId="12" fillId="0" borderId="4" xfId="0" applyNumberFormat="1" applyFont="1" applyBorder="1"/>
    <xf numFmtId="4" fontId="17" fillId="10" borderId="4" xfId="0" applyNumberFormat="1" applyFont="1" applyFill="1" applyBorder="1"/>
    <xf numFmtId="0" fontId="12" fillId="12" borderId="4" xfId="2" applyFont="1" applyFill="1" applyBorder="1" applyAlignment="1">
      <alignment horizontal="center" vertical="center"/>
    </xf>
    <xf numFmtId="0" fontId="12" fillId="12" borderId="4" xfId="2" applyFont="1" applyFill="1" applyBorder="1" applyAlignment="1">
      <alignment vertical="center" wrapText="1"/>
    </xf>
    <xf numFmtId="0" fontId="12" fillId="12" borderId="4" xfId="2" applyFont="1" applyFill="1" applyBorder="1" applyAlignment="1">
      <alignment horizontal="center" vertical="center" wrapText="1"/>
    </xf>
    <xf numFmtId="0" fontId="13" fillId="12" borderId="4" xfId="2" applyFont="1" applyFill="1" applyBorder="1" applyAlignment="1">
      <alignment horizontal="center" vertical="center" wrapText="1"/>
    </xf>
    <xf numFmtId="3" fontId="13" fillId="12" borderId="4" xfId="2" applyNumberFormat="1" applyFont="1" applyFill="1" applyBorder="1" applyAlignment="1">
      <alignment horizontal="center" vertical="center" wrapText="1"/>
    </xf>
    <xf numFmtId="4" fontId="12" fillId="12" borderId="4" xfId="2" applyNumberFormat="1" applyFont="1" applyFill="1" applyBorder="1" applyAlignment="1">
      <alignment horizontal="center" vertical="center"/>
    </xf>
    <xf numFmtId="4" fontId="13" fillId="12" borderId="4" xfId="2" applyNumberFormat="1" applyFont="1" applyFill="1" applyBorder="1" applyAlignment="1">
      <alignment horizontal="center" vertical="center" wrapText="1"/>
    </xf>
    <xf numFmtId="4" fontId="2" fillId="12" borderId="1" xfId="2" applyNumberFormat="1" applyFont="1" applyFill="1" applyBorder="1" applyAlignment="1">
      <alignment horizontal="center" vertical="center"/>
    </xf>
    <xf numFmtId="0" fontId="13" fillId="12" borderId="1" xfId="2" applyFont="1" applyFill="1" applyBorder="1" applyAlignment="1">
      <alignment horizontal="center" vertical="center"/>
    </xf>
    <xf numFmtId="3" fontId="13" fillId="9" borderId="1" xfId="2" applyNumberFormat="1" applyFont="1" applyFill="1" applyBorder="1" applyAlignment="1">
      <alignment horizontal="center" vertical="center" wrapText="1"/>
    </xf>
    <xf numFmtId="4" fontId="13" fillId="9" borderId="1" xfId="0" applyNumberFormat="1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13" borderId="1" xfId="2" applyFont="1" applyFill="1" applyBorder="1" applyAlignment="1">
      <alignment vertical="center" wrapText="1"/>
    </xf>
    <xf numFmtId="0" fontId="12" fillId="13" borderId="1" xfId="2" applyFont="1" applyFill="1" applyBorder="1" applyAlignment="1">
      <alignment horizontal="center" vertical="center" wrapText="1"/>
    </xf>
    <xf numFmtId="0" fontId="13" fillId="13" borderId="1" xfId="2" applyFont="1" applyFill="1" applyBorder="1" applyAlignment="1">
      <alignment horizontal="center" vertical="center" wrapText="1"/>
    </xf>
    <xf numFmtId="3" fontId="13" fillId="13" borderId="1" xfId="2" applyNumberFormat="1" applyFont="1" applyFill="1" applyBorder="1" applyAlignment="1">
      <alignment horizontal="center" vertical="center" wrapText="1"/>
    </xf>
    <xf numFmtId="4" fontId="13" fillId="13" borderId="1" xfId="2" applyNumberFormat="1" applyFont="1" applyFill="1" applyBorder="1" applyAlignment="1">
      <alignment horizontal="center" vertical="center"/>
    </xf>
    <xf numFmtId="4" fontId="13" fillId="13" borderId="1" xfId="2" applyNumberFormat="1" applyFont="1" applyFill="1" applyBorder="1" applyAlignment="1">
      <alignment horizontal="center" vertical="center" wrapText="1"/>
    </xf>
    <xf numFmtId="4" fontId="2" fillId="13" borderId="1" xfId="2" applyNumberFormat="1" applyFont="1" applyFill="1" applyBorder="1" applyAlignment="1">
      <alignment horizontal="center" vertical="center"/>
    </xf>
    <xf numFmtId="0" fontId="2" fillId="13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3" fontId="13" fillId="3" borderId="1" xfId="2" applyNumberFormat="1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/>
    </xf>
    <xf numFmtId="4" fontId="13" fillId="3" borderId="1" xfId="2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/>
    </xf>
    <xf numFmtId="4" fontId="2" fillId="0" borderId="0" xfId="2" applyNumberFormat="1" applyFont="1" applyAlignment="1">
      <alignment horizontal="right" vertical="top" wrapText="1"/>
    </xf>
    <xf numFmtId="3" fontId="18" fillId="11" borderId="1" xfId="2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/>
    </xf>
    <xf numFmtId="4" fontId="13" fillId="8" borderId="1" xfId="0" applyNumberFormat="1" applyFont="1" applyFill="1" applyBorder="1" applyAlignment="1">
      <alignment horizontal="center" vertical="center"/>
    </xf>
    <xf numFmtId="4" fontId="13" fillId="0" borderId="1" xfId="2" applyNumberFormat="1" applyFont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right" vertical="center"/>
    </xf>
    <xf numFmtId="4" fontId="13" fillId="3" borderId="1" xfId="2" applyNumberFormat="1" applyFont="1" applyFill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right" vertical="center"/>
    </xf>
    <xf numFmtId="4" fontId="19" fillId="0" borderId="0" xfId="2" applyNumberFormat="1" applyFont="1" applyAlignment="1">
      <alignment horizontal="right" vertical="top" wrapText="1"/>
    </xf>
    <xf numFmtId="0" fontId="12" fillId="0" borderId="0" xfId="2" applyFont="1" applyAlignment="1">
      <alignment horizontal="center"/>
    </xf>
    <xf numFmtId="0" fontId="13" fillId="0" borderId="0" xfId="2" applyFont="1" applyAlignment="1">
      <alignment vertical="top" wrapText="1"/>
    </xf>
    <xf numFmtId="0" fontId="12" fillId="0" borderId="0" xfId="2" applyFont="1" applyAlignment="1">
      <alignment vertical="top" wrapText="1"/>
    </xf>
    <xf numFmtId="4" fontId="13" fillId="0" borderId="0" xfId="2" applyNumberFormat="1" applyFont="1" applyAlignment="1">
      <alignment horizontal="center" vertical="center" wrapText="1"/>
    </xf>
    <xf numFmtId="3" fontId="12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horizontal="center" vertical="top" wrapText="1"/>
    </xf>
    <xf numFmtId="4" fontId="4" fillId="0" borderId="0" xfId="2" applyNumberFormat="1" applyFont="1" applyAlignment="1">
      <alignment horizontal="center" vertical="top" wrapText="1"/>
    </xf>
    <xf numFmtId="4" fontId="12" fillId="0" borderId="0" xfId="2" applyNumberFormat="1" applyFont="1" applyAlignment="1">
      <alignment horizontal="center" vertical="top" wrapText="1"/>
    </xf>
    <xf numFmtId="4" fontId="2" fillId="0" borderId="0" xfId="2" applyNumberFormat="1" applyFont="1" applyAlignment="1">
      <alignment horizontal="center" vertical="top" wrapText="1"/>
    </xf>
    <xf numFmtId="0" fontId="5" fillId="0" borderId="0" xfId="2" applyFont="1"/>
    <xf numFmtId="0" fontId="20" fillId="0" borderId="1" xfId="2" applyFont="1" applyBorder="1" applyAlignment="1">
      <alignment horizontal="center" vertical="center" wrapText="1"/>
    </xf>
    <xf numFmtId="0" fontId="20" fillId="0" borderId="2" xfId="2" applyFont="1" applyBorder="1" applyAlignment="1">
      <alignment horizontal="center" vertical="center" wrapText="1"/>
    </xf>
    <xf numFmtId="3" fontId="20" fillId="0" borderId="1" xfId="2" applyNumberFormat="1" applyFont="1" applyBorder="1" applyAlignment="1">
      <alignment horizontal="center" vertical="center" wrapText="1"/>
    </xf>
    <xf numFmtId="4" fontId="20" fillId="0" borderId="1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top" wrapText="1"/>
    </xf>
    <xf numFmtId="0" fontId="12" fillId="0" borderId="1" xfId="2" applyFont="1" applyBorder="1" applyAlignment="1">
      <alignment horizontal="center"/>
    </xf>
    <xf numFmtId="0" fontId="13" fillId="0" borderId="1" xfId="2" applyFont="1" applyBorder="1" applyAlignment="1">
      <alignment horizontal="center" vertical="top" wrapText="1"/>
    </xf>
    <xf numFmtId="0" fontId="21" fillId="0" borderId="1" xfId="2" applyFont="1" applyBorder="1" applyAlignment="1">
      <alignment horizontal="center" vertical="top" wrapText="1"/>
    </xf>
    <xf numFmtId="3" fontId="21" fillId="0" borderId="1" xfId="2" applyNumberFormat="1" applyFont="1" applyBorder="1" applyAlignment="1">
      <alignment horizontal="center" vertical="top" wrapText="1"/>
    </xf>
    <xf numFmtId="4" fontId="21" fillId="0" borderId="1" xfId="2" applyNumberFormat="1" applyFont="1" applyBorder="1" applyAlignment="1">
      <alignment horizontal="center" vertical="top" wrapText="1"/>
    </xf>
    <xf numFmtId="4" fontId="22" fillId="0" borderId="0" xfId="2" applyNumberFormat="1" applyFont="1" applyAlignment="1">
      <alignment horizontal="center" vertical="top" wrapText="1"/>
    </xf>
    <xf numFmtId="4" fontId="2" fillId="0" borderId="0" xfId="2" applyNumberFormat="1" applyFont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12" fillId="0" borderId="4" xfId="2" applyFont="1" applyBorder="1" applyAlignment="1">
      <alignment vertical="center" wrapText="1"/>
    </xf>
    <xf numFmtId="0" fontId="12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12" fillId="3" borderId="1" xfId="2" applyFont="1" applyFill="1" applyBorder="1" applyAlignment="1">
      <alignment vertical="center" wrapText="1"/>
    </xf>
    <xf numFmtId="0" fontId="12" fillId="3" borderId="1" xfId="2" applyFont="1" applyFill="1" applyBorder="1" applyAlignment="1">
      <alignment horizontal="center" vertical="center" wrapText="1"/>
    </xf>
    <xf numFmtId="0" fontId="13" fillId="3" borderId="1" xfId="2" applyFont="1" applyFill="1" applyBorder="1" applyAlignment="1">
      <alignment horizontal="center" vertical="center" wrapText="1"/>
    </xf>
    <xf numFmtId="4" fontId="2" fillId="3" borderId="1" xfId="2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2" fillId="3" borderId="7" xfId="2" applyFont="1" applyFill="1" applyBorder="1"/>
    <xf numFmtId="2" fontId="3" fillId="0" borderId="0" xfId="2" applyNumberFormat="1" applyFont="1"/>
    <xf numFmtId="0" fontId="13" fillId="0" borderId="8" xfId="2" applyFont="1" applyBorder="1" applyAlignment="1">
      <alignment vertical="top" wrapText="1"/>
    </xf>
    <xf numFmtId="0" fontId="12" fillId="0" borderId="8" xfId="2" applyFont="1" applyBorder="1" applyAlignment="1">
      <alignment horizontal="center" vertical="top" wrapText="1"/>
    </xf>
    <xf numFmtId="0" fontId="12" fillId="0" borderId="9" xfId="2" applyFont="1" applyBorder="1" applyAlignment="1">
      <alignment horizontal="center" vertical="top" wrapText="1"/>
    </xf>
    <xf numFmtId="4" fontId="12" fillId="0" borderId="9" xfId="2" applyNumberFormat="1" applyFont="1" applyBorder="1" applyAlignment="1">
      <alignment horizontal="center" vertical="top" wrapText="1"/>
    </xf>
    <xf numFmtId="4" fontId="13" fillId="0" borderId="0" xfId="2" applyNumberFormat="1" applyFont="1"/>
    <xf numFmtId="4" fontId="4" fillId="0" borderId="0" xfId="2" applyNumberFormat="1" applyFont="1"/>
    <xf numFmtId="0" fontId="12" fillId="0" borderId="0" xfId="0" applyFont="1" applyAlignment="1">
      <alignment vertical="top" wrapText="1"/>
    </xf>
    <xf numFmtId="3" fontId="13" fillId="0" borderId="0" xfId="2" applyNumberFormat="1" applyFont="1" applyAlignment="1">
      <alignment horizontal="center" vertical="top" wrapText="1"/>
    </xf>
    <xf numFmtId="4" fontId="13" fillId="0" borderId="0" xfId="2" applyNumberFormat="1" applyFont="1" applyAlignment="1">
      <alignment horizontal="center" vertical="top" wrapText="1"/>
    </xf>
    <xf numFmtId="0" fontId="23" fillId="0" borderId="1" xfId="2" applyFont="1" applyBorder="1" applyAlignment="1">
      <alignment horizontal="center" vertical="top" wrapText="1"/>
    </xf>
    <xf numFmtId="3" fontId="23" fillId="0" borderId="1" xfId="2" applyNumberFormat="1" applyFont="1" applyBorder="1" applyAlignment="1">
      <alignment horizontal="center" vertical="top" wrapText="1"/>
    </xf>
    <xf numFmtId="4" fontId="23" fillId="0" borderId="1" xfId="2" applyNumberFormat="1" applyFont="1" applyBorder="1" applyAlignment="1">
      <alignment horizontal="center" vertical="top" wrapText="1"/>
    </xf>
    <xf numFmtId="4" fontId="12" fillId="0" borderId="1" xfId="2" applyNumberFormat="1" applyFont="1" applyBorder="1" applyAlignment="1">
      <alignment horizontal="right" vertical="center"/>
    </xf>
    <xf numFmtId="4" fontId="2" fillId="0" borderId="10" xfId="2" applyNumberFormat="1" applyFont="1" applyBorder="1" applyAlignment="1">
      <alignment vertical="center"/>
    </xf>
    <xf numFmtId="4" fontId="12" fillId="2" borderId="4" xfId="2" applyNumberFormat="1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8" xfId="2" applyFont="1" applyFill="1" applyBorder="1" applyAlignment="1">
      <alignment vertical="center" wrapText="1"/>
    </xf>
    <xf numFmtId="0" fontId="12" fillId="3" borderId="8" xfId="2" applyFont="1" applyFill="1" applyBorder="1" applyAlignment="1">
      <alignment horizontal="center" vertical="center" wrapText="1"/>
    </xf>
    <xf numFmtId="4" fontId="13" fillId="3" borderId="1" xfId="2" applyNumberFormat="1" applyFont="1" applyFill="1" applyBorder="1" applyAlignment="1">
      <alignment horizontal="right" vertical="center"/>
    </xf>
    <xf numFmtId="4" fontId="2" fillId="3" borderId="1" xfId="2" applyNumberFormat="1" applyFont="1" applyFill="1" applyBorder="1" applyAlignment="1">
      <alignment vertical="center"/>
    </xf>
    <xf numFmtId="4" fontId="12" fillId="3" borderId="1" xfId="2" applyNumberFormat="1" applyFont="1" applyFill="1" applyBorder="1" applyAlignment="1">
      <alignment horizontal="center" vertical="center"/>
    </xf>
    <xf numFmtId="0" fontId="12" fillId="3" borderId="11" xfId="2" applyFont="1" applyFill="1" applyBorder="1"/>
    <xf numFmtId="0" fontId="12" fillId="0" borderId="0" xfId="0" applyFont="1"/>
    <xf numFmtId="4" fontId="12" fillId="2" borderId="1" xfId="2" applyNumberFormat="1" applyFont="1" applyFill="1" applyBorder="1" applyAlignment="1">
      <alignment horizontal="right" vertical="center"/>
    </xf>
    <xf numFmtId="4" fontId="13" fillId="2" borderId="1" xfId="2" applyNumberFormat="1" applyFont="1" applyFill="1" applyBorder="1" applyAlignment="1">
      <alignment horizontal="right" vertical="center"/>
    </xf>
    <xf numFmtId="0" fontId="13" fillId="0" borderId="0" xfId="2" applyFont="1" applyAlignment="1">
      <alignment horizontal="left" wrapText="1"/>
    </xf>
    <xf numFmtId="0" fontId="13" fillId="0" borderId="8" xfId="2" applyFont="1" applyBorder="1" applyAlignment="1">
      <alignment horizontal="left" wrapText="1"/>
    </xf>
    <xf numFmtId="0" fontId="13" fillId="0" borderId="9" xfId="2" applyFont="1" applyBorder="1" applyAlignment="1">
      <alignment horizontal="left" wrapText="1"/>
    </xf>
    <xf numFmtId="4" fontId="13" fillId="0" borderId="0" xfId="2" applyNumberFormat="1" applyFont="1" applyAlignment="1">
      <alignment horizontal="right" vertical="top" wrapText="1"/>
    </xf>
    <xf numFmtId="3" fontId="24" fillId="0" borderId="0" xfId="2" applyNumberFormat="1" applyFont="1" applyAlignment="1">
      <alignment vertical="top" wrapText="1"/>
    </xf>
    <xf numFmtId="4" fontId="24" fillId="0" borderId="0" xfId="2" applyNumberFormat="1" applyFont="1" applyAlignment="1">
      <alignment vertical="top" wrapText="1"/>
    </xf>
    <xf numFmtId="4" fontId="25" fillId="0" borderId="0" xfId="2" applyNumberFormat="1" applyFont="1" applyAlignment="1">
      <alignment vertical="top" wrapText="1"/>
    </xf>
    <xf numFmtId="4" fontId="26" fillId="0" borderId="0" xfId="2" applyNumberFormat="1" applyFont="1" applyAlignment="1">
      <alignment horizontal="center" vertical="top" wrapText="1"/>
    </xf>
    <xf numFmtId="0" fontId="25" fillId="0" borderId="0" xfId="2" applyFont="1" applyAlignment="1">
      <alignment vertical="top" wrapText="1"/>
    </xf>
    <xf numFmtId="0" fontId="17" fillId="0" borderId="1" xfId="2" applyFont="1" applyBorder="1" applyAlignment="1">
      <alignment horizontal="center"/>
    </xf>
    <xf numFmtId="3" fontId="14" fillId="0" borderId="1" xfId="2" applyNumberFormat="1" applyFont="1" applyBorder="1" applyAlignment="1">
      <alignment horizontal="center" vertical="top" wrapText="1"/>
    </xf>
    <xf numFmtId="4" fontId="27" fillId="0" borderId="0" xfId="2" applyNumberFormat="1" applyFont="1"/>
    <xf numFmtId="0" fontId="21" fillId="0" borderId="1" xfId="2" applyFont="1" applyBorder="1" applyAlignment="1">
      <alignment vertical="center" wrapText="1"/>
    </xf>
    <xf numFmtId="4" fontId="12" fillId="0" borderId="1" xfId="2" applyNumberFormat="1" applyFont="1" applyBorder="1" applyAlignment="1">
      <alignment horizontal="right" vertical="center" wrapText="1"/>
    </xf>
    <xf numFmtId="4" fontId="5" fillId="0" borderId="0" xfId="2" applyNumberFormat="1" applyFont="1" applyAlignment="1">
      <alignment vertical="center"/>
    </xf>
    <xf numFmtId="4" fontId="12" fillId="2" borderId="1" xfId="2" applyNumberFormat="1" applyFont="1" applyFill="1" applyBorder="1" applyAlignment="1">
      <alignment horizontal="center" vertical="center"/>
    </xf>
    <xf numFmtId="4" fontId="12" fillId="0" borderId="4" xfId="2" applyNumberFormat="1" applyFont="1" applyBorder="1" applyAlignment="1">
      <alignment horizontal="right" vertical="center" wrapText="1"/>
    </xf>
    <xf numFmtId="0" fontId="21" fillId="3" borderId="8" xfId="2" applyFont="1" applyFill="1" applyBorder="1" applyAlignment="1">
      <alignment vertical="center" wrapText="1"/>
    </xf>
    <xf numFmtId="0" fontId="21" fillId="3" borderId="8" xfId="2" applyFont="1" applyFill="1" applyBorder="1" applyAlignment="1">
      <alignment horizontal="center" vertical="center" wrapText="1"/>
    </xf>
    <xf numFmtId="4" fontId="12" fillId="3" borderId="1" xfId="2" applyNumberFormat="1" applyFont="1" applyFill="1" applyBorder="1" applyAlignment="1">
      <alignment horizontal="center" vertical="center" wrapText="1"/>
    </xf>
    <xf numFmtId="4" fontId="5" fillId="3" borderId="1" xfId="2" applyNumberFormat="1" applyFont="1" applyFill="1" applyBorder="1" applyAlignment="1">
      <alignment vertical="center"/>
    </xf>
    <xf numFmtId="4" fontId="5" fillId="3" borderId="1" xfId="2" applyNumberFormat="1" applyFont="1" applyFill="1" applyBorder="1" applyAlignment="1">
      <alignment horizontal="center" vertical="center"/>
    </xf>
    <xf numFmtId="0" fontId="28" fillId="0" borderId="0" xfId="2" applyFont="1" applyAlignment="1">
      <alignment horizontal="center"/>
    </xf>
    <xf numFmtId="0" fontId="29" fillId="0" borderId="0" xfId="2" applyFont="1" applyAlignment="1">
      <alignment horizontal="center" vertical="top" wrapText="1"/>
    </xf>
    <xf numFmtId="4" fontId="29" fillId="0" borderId="0" xfId="2" applyNumberFormat="1" applyFont="1" applyAlignment="1">
      <alignment horizontal="center" vertical="top" wrapText="1"/>
    </xf>
    <xf numFmtId="3" fontId="12" fillId="0" borderId="0" xfId="2" applyNumberFormat="1" applyFont="1" applyAlignment="1">
      <alignment horizontal="right" vertical="top" wrapText="1"/>
    </xf>
    <xf numFmtId="4" fontId="5" fillId="0" borderId="0" xfId="2" applyNumberFormat="1" applyFont="1"/>
    <xf numFmtId="0" fontId="12" fillId="0" borderId="3" xfId="0" applyFont="1" applyBorder="1" applyAlignment="1">
      <alignment vertical="top" wrapText="1"/>
    </xf>
    <xf numFmtId="3" fontId="29" fillId="0" borderId="0" xfId="2" applyNumberFormat="1" applyFont="1" applyAlignment="1">
      <alignment horizontal="center" vertical="top" wrapText="1"/>
    </xf>
    <xf numFmtId="0" fontId="28" fillId="0" borderId="1" xfId="2" applyFont="1" applyBorder="1" applyAlignment="1">
      <alignment horizontal="center"/>
    </xf>
    <xf numFmtId="0" fontId="12" fillId="0" borderId="1" xfId="2" applyFont="1" applyBorder="1"/>
    <xf numFmtId="3" fontId="12" fillId="0" borderId="1" xfId="2" applyNumberFormat="1" applyFont="1" applyBorder="1" applyAlignment="1">
      <alignment horizontal="center" wrapText="1"/>
    </xf>
    <xf numFmtId="4" fontId="27" fillId="0" borderId="0" xfId="2" applyNumberFormat="1" applyFont="1" applyAlignment="1">
      <alignment horizontal="center" vertical="top" wrapText="1"/>
    </xf>
    <xf numFmtId="4" fontId="13" fillId="3" borderId="1" xfId="2" applyNumberFormat="1" applyFont="1" applyFill="1" applyBorder="1" applyAlignment="1">
      <alignment vertical="center"/>
    </xf>
    <xf numFmtId="4" fontId="13" fillId="0" borderId="11" xfId="2" applyNumberFormat="1" applyFont="1" applyBorder="1" applyAlignment="1">
      <alignment horizontal="right" vertical="center"/>
    </xf>
    <xf numFmtId="0" fontId="13" fillId="0" borderId="8" xfId="2" applyFont="1" applyBorder="1" applyAlignment="1">
      <alignment horizontal="left" vertical="center" wrapText="1"/>
    </xf>
    <xf numFmtId="0" fontId="13" fillId="0" borderId="0" xfId="2" applyFont="1" applyAlignment="1">
      <alignment horizontal="left" vertical="center" wrapText="1"/>
    </xf>
    <xf numFmtId="4" fontId="13" fillId="0" borderId="0" xfId="2" applyNumberFormat="1" applyFont="1" applyAlignment="1">
      <alignment horizontal="right" wrapText="1"/>
    </xf>
    <xf numFmtId="0" fontId="21" fillId="0" borderId="1" xfId="2" applyFont="1" applyBorder="1" applyAlignment="1">
      <alignment horizontal="center" vertical="center"/>
    </xf>
    <xf numFmtId="4" fontId="2" fillId="0" borderId="0" xfId="2" applyNumberFormat="1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4" fontId="12" fillId="0" borderId="4" xfId="2" applyNumberFormat="1" applyFont="1" applyBorder="1" applyAlignment="1">
      <alignment vertical="center"/>
    </xf>
    <xf numFmtId="0" fontId="21" fillId="3" borderId="2" xfId="2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vertical="center"/>
    </xf>
    <xf numFmtId="0" fontId="12" fillId="3" borderId="8" xfId="0" applyFont="1" applyFill="1" applyBorder="1" applyAlignment="1">
      <alignment horizontal="center" vertical="center"/>
    </xf>
    <xf numFmtId="3" fontId="12" fillId="3" borderId="1" xfId="2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/>
    </xf>
    <xf numFmtId="4" fontId="12" fillId="3" borderId="1" xfId="2" applyNumberFormat="1" applyFont="1" applyFill="1" applyBorder="1" applyAlignment="1">
      <alignment vertical="center"/>
    </xf>
    <xf numFmtId="4" fontId="2" fillId="3" borderId="1" xfId="2" applyNumberFormat="1" applyFont="1" applyFill="1" applyBorder="1" applyAlignment="1">
      <alignment horizontal="center" vertical="center"/>
    </xf>
    <xf numFmtId="0" fontId="4" fillId="0" borderId="0" xfId="2" applyFont="1" applyAlignment="1">
      <alignment horizontal="left" wrapTex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4" fontId="4" fillId="0" borderId="0" xfId="0" applyNumberFormat="1" applyFont="1"/>
    <xf numFmtId="3" fontId="4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4" borderId="1" xfId="0" applyFont="1" applyFill="1" applyBorder="1"/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3" fontId="1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30" fillId="0" borderId="1" xfId="0" applyNumberFormat="1" applyFont="1" applyBorder="1"/>
    <xf numFmtId="2" fontId="31" fillId="10" borderId="1" xfId="0" applyNumberFormat="1" applyFont="1" applyFill="1" applyBorder="1"/>
    <xf numFmtId="0" fontId="12" fillId="0" borderId="1" xfId="2" applyFont="1" applyBorder="1" applyAlignment="1">
      <alignment horizontal="left" vertical="center" wrapText="1"/>
    </xf>
    <xf numFmtId="0" fontId="12" fillId="14" borderId="1" xfId="2" applyFont="1" applyFill="1" applyBorder="1" applyAlignment="1">
      <alignment horizontal="center" vertical="center" wrapText="1"/>
    </xf>
    <xf numFmtId="4" fontId="12" fillId="14" borderId="1" xfId="2" applyNumberFormat="1" applyFont="1" applyFill="1" applyBorder="1" applyAlignment="1">
      <alignment vertical="center"/>
    </xf>
    <xf numFmtId="0" fontId="13" fillId="0" borderId="1" xfId="2" applyFont="1" applyBorder="1" applyAlignment="1">
      <alignment vertical="center" wrapText="1"/>
    </xf>
    <xf numFmtId="0" fontId="12" fillId="14" borderId="1" xfId="2" applyFont="1" applyFill="1" applyBorder="1" applyAlignment="1">
      <alignment horizontal="center" vertical="center"/>
    </xf>
    <xf numFmtId="4" fontId="12" fillId="14" borderId="1" xfId="2" applyNumberFormat="1" applyFont="1" applyFill="1" applyBorder="1" applyAlignment="1">
      <alignment horizontal="center" vertical="center"/>
    </xf>
    <xf numFmtId="3" fontId="12" fillId="15" borderId="1" xfId="2" applyNumberFormat="1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3" fontId="12" fillId="15" borderId="4" xfId="2" applyNumberFormat="1" applyFont="1" applyFill="1" applyBorder="1" applyAlignment="1">
      <alignment horizontal="center" vertical="center" wrapText="1"/>
    </xf>
    <xf numFmtId="3" fontId="12" fillId="15" borderId="1" xfId="0" applyNumberFormat="1" applyFont="1" applyFill="1" applyBorder="1" applyAlignment="1">
      <alignment horizontal="center" vertical="center"/>
    </xf>
    <xf numFmtId="4" fontId="17" fillId="0" borderId="1" xfId="0" applyNumberFormat="1" applyFont="1" applyBorder="1"/>
    <xf numFmtId="4" fontId="17" fillId="0" borderId="4" xfId="0" applyNumberFormat="1" applyFont="1" applyBorder="1"/>
    <xf numFmtId="3" fontId="12" fillId="15" borderId="1" xfId="2" applyNumberFormat="1" applyFont="1" applyFill="1" applyBorder="1" applyAlignment="1">
      <alignment horizontal="center" vertical="center"/>
    </xf>
    <xf numFmtId="4" fontId="2" fillId="0" borderId="1" xfId="0" applyNumberFormat="1" applyFont="1" applyBorder="1"/>
    <xf numFmtId="0" fontId="2" fillId="14" borderId="0" xfId="0" applyFont="1" applyFill="1"/>
    <xf numFmtId="4" fontId="2" fillId="14" borderId="0" xfId="0" applyNumberFormat="1" applyFont="1" applyFill="1"/>
    <xf numFmtId="3" fontId="18" fillId="10" borderId="1" xfId="2" applyNumberFormat="1" applyFont="1" applyFill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 wrapText="1"/>
    </xf>
    <xf numFmtId="3" fontId="13" fillId="0" borderId="0" xfId="2" applyNumberFormat="1" applyFont="1" applyAlignment="1">
      <alignment horizontal="center" vertical="center" wrapText="1"/>
    </xf>
    <xf numFmtId="1" fontId="13" fillId="15" borderId="4" xfId="2" applyNumberFormat="1" applyFont="1" applyFill="1" applyBorder="1" applyAlignment="1">
      <alignment horizontal="center" vertical="center" wrapText="1"/>
    </xf>
    <xf numFmtId="0" fontId="13" fillId="14" borderId="1" xfId="0" applyFont="1" applyFill="1" applyBorder="1" applyAlignment="1">
      <alignment horizontal="right"/>
    </xf>
    <xf numFmtId="4" fontId="12" fillId="0" borderId="5" xfId="0" applyNumberFormat="1" applyFont="1" applyBorder="1"/>
    <xf numFmtId="4" fontId="13" fillId="16" borderId="1" xfId="2" applyNumberFormat="1" applyFont="1" applyFill="1" applyBorder="1" applyAlignment="1">
      <alignment horizontal="right" vertical="center" wrapText="1"/>
    </xf>
    <xf numFmtId="0" fontId="15" fillId="17" borderId="1" xfId="2" applyFont="1" applyFill="1" applyBorder="1" applyAlignment="1">
      <alignment horizontal="center" vertical="center" wrapText="1"/>
    </xf>
    <xf numFmtId="3" fontId="15" fillId="17" borderId="1" xfId="2" applyNumberFormat="1" applyFont="1" applyFill="1" applyBorder="1" applyAlignment="1">
      <alignment horizontal="center" vertical="center" wrapText="1"/>
    </xf>
    <xf numFmtId="0" fontId="2" fillId="14" borderId="12" xfId="0" applyFont="1" applyFill="1" applyBorder="1" applyAlignment="1">
      <alignment horizontal="center"/>
    </xf>
    <xf numFmtId="1" fontId="2" fillId="0" borderId="0" xfId="0" applyNumberFormat="1" applyFont="1"/>
    <xf numFmtId="0" fontId="13" fillId="18" borderId="1" xfId="0" applyFont="1" applyFill="1" applyBorder="1" applyAlignment="1">
      <alignment horizontal="center" vertical="center"/>
    </xf>
    <xf numFmtId="0" fontId="13" fillId="18" borderId="1" xfId="0" applyFont="1" applyFill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0" fontId="2" fillId="19" borderId="1" xfId="0" applyFont="1" applyFill="1" applyBorder="1" applyAlignment="1">
      <alignment horizontal="center"/>
    </xf>
    <xf numFmtId="3" fontId="12" fillId="14" borderId="1" xfId="2" applyNumberFormat="1" applyFont="1" applyFill="1" applyBorder="1" applyAlignment="1">
      <alignment horizontal="center" vertical="center" wrapText="1"/>
    </xf>
    <xf numFmtId="0" fontId="21" fillId="14" borderId="1" xfId="2" applyFont="1" applyFill="1" applyBorder="1" applyAlignment="1">
      <alignment horizontal="center" vertical="center" wrapText="1"/>
    </xf>
    <xf numFmtId="0" fontId="13" fillId="14" borderId="1" xfId="2" applyFont="1" applyFill="1" applyBorder="1" applyAlignment="1">
      <alignment vertical="center" wrapText="1"/>
    </xf>
    <xf numFmtId="0" fontId="10" fillId="20" borderId="3" xfId="2" applyFont="1" applyFill="1" applyBorder="1" applyAlignment="1">
      <alignment horizontal="center" vertical="center"/>
    </xf>
    <xf numFmtId="0" fontId="10" fillId="21" borderId="3" xfId="2" applyFont="1" applyFill="1" applyBorder="1" applyAlignment="1">
      <alignment horizontal="center" vertical="center"/>
    </xf>
    <xf numFmtId="0" fontId="10" fillId="21" borderId="0" xfId="2" applyFont="1" applyFill="1" applyAlignment="1">
      <alignment horizontal="center" vertical="center" wrapText="1"/>
    </xf>
    <xf numFmtId="0" fontId="10" fillId="21" borderId="3" xfId="2" applyFont="1" applyFill="1" applyBorder="1" applyAlignment="1">
      <alignment horizontal="center" vertical="center" wrapText="1"/>
    </xf>
    <xf numFmtId="0" fontId="15" fillId="22" borderId="1" xfId="2" applyFont="1" applyFill="1" applyBorder="1" applyAlignment="1">
      <alignment horizontal="center" vertical="center" wrapText="1"/>
    </xf>
    <xf numFmtId="3" fontId="15" fillId="22" borderId="1" xfId="2" applyNumberFormat="1" applyFont="1" applyFill="1" applyBorder="1" applyAlignment="1">
      <alignment horizontal="center" vertical="center" wrapText="1"/>
    </xf>
    <xf numFmtId="4" fontId="17" fillId="14" borderId="1" xfId="2" applyNumberFormat="1" applyFont="1" applyFill="1" applyBorder="1" applyAlignment="1">
      <alignment horizontal="center" vertical="center" wrapText="1"/>
    </xf>
    <xf numFmtId="4" fontId="17" fillId="14" borderId="1" xfId="2" applyNumberFormat="1" applyFont="1" applyFill="1" applyBorder="1" applyAlignment="1">
      <alignment horizontal="center" vertical="center"/>
    </xf>
    <xf numFmtId="0" fontId="2" fillId="23" borderId="0" xfId="0" applyFont="1" applyFill="1"/>
    <xf numFmtId="0" fontId="4" fillId="14" borderId="1" xfId="0" applyFont="1" applyFill="1" applyBorder="1" applyAlignment="1">
      <alignment horizontal="center"/>
    </xf>
    <xf numFmtId="4" fontId="4" fillId="14" borderId="1" xfId="0" applyNumberFormat="1" applyFont="1" applyFill="1" applyBorder="1"/>
    <xf numFmtId="4" fontId="2" fillId="0" borderId="1" xfId="0" applyNumberFormat="1" applyFont="1" applyBorder="1" applyAlignment="1">
      <alignment horizontal="center"/>
    </xf>
    <xf numFmtId="1" fontId="12" fillId="15" borderId="1" xfId="2" applyNumberFormat="1" applyFont="1" applyFill="1" applyBorder="1" applyAlignment="1">
      <alignment horizontal="center" vertical="center" wrapText="1"/>
    </xf>
    <xf numFmtId="0" fontId="12" fillId="15" borderId="1" xfId="2" applyFont="1" applyFill="1" applyBorder="1" applyAlignment="1">
      <alignment horizontal="center" vertical="center" wrapText="1"/>
    </xf>
    <xf numFmtId="1" fontId="12" fillId="15" borderId="1" xfId="2" applyNumberFormat="1" applyFont="1" applyFill="1" applyBorder="1" applyAlignment="1">
      <alignment horizontal="center" vertical="center"/>
    </xf>
    <xf numFmtId="0" fontId="12" fillId="15" borderId="4" xfId="2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/>
    </xf>
    <xf numFmtId="0" fontId="2" fillId="14" borderId="1" xfId="0" applyFont="1" applyFill="1" applyBorder="1" applyProtection="1">
      <protection locked="0"/>
    </xf>
    <xf numFmtId="4" fontId="17" fillId="14" borderId="1" xfId="2" applyNumberFormat="1" applyFont="1" applyFill="1" applyBorder="1" applyAlignment="1" applyProtection="1">
      <alignment horizontal="center" vertical="center"/>
      <protection locked="0"/>
    </xf>
    <xf numFmtId="0" fontId="12" fillId="3" borderId="2" xfId="2" applyFont="1" applyFill="1" applyBorder="1" applyAlignment="1">
      <alignment horizontal="center"/>
    </xf>
    <xf numFmtId="0" fontId="13" fillId="0" borderId="1" xfId="2" applyFont="1" applyBorder="1" applyAlignment="1">
      <alignment horizontal="right" vertical="center" wrapText="1"/>
    </xf>
    <xf numFmtId="0" fontId="13" fillId="3" borderId="1" xfId="2" applyFont="1" applyFill="1" applyBorder="1" applyAlignment="1">
      <alignment horizontal="right" wrapText="1"/>
    </xf>
    <xf numFmtId="0" fontId="32" fillId="21" borderId="3" xfId="2" applyFont="1" applyFill="1" applyBorder="1" applyAlignment="1">
      <alignment horizontal="center" vertical="center"/>
    </xf>
    <xf numFmtId="0" fontId="10" fillId="21" borderId="3" xfId="2" applyFont="1" applyFill="1" applyBorder="1" applyAlignment="1">
      <alignment horizontal="center" vertical="center"/>
    </xf>
    <xf numFmtId="0" fontId="20" fillId="0" borderId="2" xfId="2" applyFont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4" fontId="2" fillId="7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6" borderId="1" xfId="0" applyFont="1" applyFill="1" applyBorder="1" applyAlignment="1">
      <alignment horizontal="left"/>
    </xf>
    <xf numFmtId="4" fontId="2" fillId="6" borderId="1" xfId="0" applyNumberFormat="1" applyFont="1" applyFill="1" applyBorder="1" applyAlignment="1">
      <alignment horizontal="right"/>
    </xf>
    <xf numFmtId="0" fontId="2" fillId="19" borderId="1" xfId="0" applyFont="1" applyFill="1" applyBorder="1" applyAlignment="1">
      <alignment horizontal="left"/>
    </xf>
    <xf numFmtId="4" fontId="2" fillId="19" borderId="1" xfId="0" applyNumberFormat="1" applyFont="1" applyFill="1" applyBorder="1" applyAlignment="1">
      <alignment horizontal="right"/>
    </xf>
    <xf numFmtId="0" fontId="2" fillId="10" borderId="2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right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32" fillId="20" borderId="3" xfId="2" applyFont="1" applyFill="1" applyBorder="1" applyAlignment="1">
      <alignment horizontal="center" vertical="center"/>
    </xf>
    <xf numFmtId="0" fontId="10" fillId="20" borderId="3" xfId="2" applyFont="1" applyFill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6" fillId="0" borderId="1" xfId="2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/>
    </xf>
    <xf numFmtId="0" fontId="13" fillId="0" borderId="2" xfId="2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</cellXfs>
  <cellStyles count="3">
    <cellStyle name="Βασικό_ΔΗΚΕΧ" xfId="1" xr:uid="{00000000-0005-0000-0000-000000000000}"/>
    <cellStyle name="Βασικό_ΠΡΟΥΠΟΛΟΓΙΣΜΟΣ ΜΕΛΕΤΗΣ" xfId="2" xr:uid="{00000000-0005-0000-0000-000001000000}"/>
    <cellStyle name="Κανονικό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14396-B476-4E19-B0FD-39F63A3B5ABF}">
  <sheetPr>
    <pageSetUpPr fitToPage="1"/>
  </sheetPr>
  <dimension ref="A1:AE323"/>
  <sheetViews>
    <sheetView tabSelected="1" topLeftCell="A270" zoomScaleNormal="100" workbookViewId="0">
      <selection activeCell="K275" sqref="K275"/>
    </sheetView>
  </sheetViews>
  <sheetFormatPr defaultRowHeight="12.75" x14ac:dyDescent="0.2"/>
  <cols>
    <col min="1" max="1" width="4.140625" style="193" customWidth="1"/>
    <col min="2" max="2" width="27.7109375" style="5" customWidth="1"/>
    <col min="3" max="3" width="6.85546875" style="5" customWidth="1"/>
    <col min="4" max="4" width="9.28515625" style="5" customWidth="1"/>
    <col min="5" max="5" width="8.7109375" style="5" hidden="1" customWidth="1"/>
    <col min="6" max="9" width="8.7109375" style="194" hidden="1" customWidth="1"/>
    <col min="10" max="10" width="9.42578125" style="194" customWidth="1"/>
    <col min="11" max="11" width="8.42578125" style="194" customWidth="1"/>
    <col min="12" max="12" width="9.85546875" style="11" customWidth="1"/>
    <col min="13" max="13" width="11.140625" style="11" customWidth="1"/>
    <col min="14" max="14" width="10.5703125" style="5" hidden="1" customWidth="1"/>
    <col min="15" max="16" width="8.7109375" style="5" hidden="1" customWidth="1"/>
    <col min="17" max="17" width="10" style="5" hidden="1" customWidth="1"/>
    <col min="18" max="27" width="8.7109375" style="5" hidden="1" customWidth="1"/>
    <col min="28" max="28" width="11.28515625" style="5" hidden="1" customWidth="1"/>
    <col min="29" max="29" width="8.7109375" style="5" hidden="1" customWidth="1"/>
    <col min="30" max="30" width="42.28515625" style="5" customWidth="1"/>
    <col min="31" max="1028" width="8.7109375" style="5" customWidth="1"/>
    <col min="1029" max="16384" width="9.140625" style="5"/>
  </cols>
  <sheetData>
    <row r="1" spans="1:29" ht="15" hidden="1" x14ac:dyDescent="0.25">
      <c r="A1" s="1"/>
      <c r="B1" s="291" t="s">
        <v>0</v>
      </c>
      <c r="C1" s="291"/>
      <c r="D1" s="291"/>
      <c r="E1" s="291"/>
      <c r="F1" s="2"/>
      <c r="G1" s="2"/>
      <c r="H1" s="2"/>
      <c r="I1" s="2"/>
      <c r="J1" s="2"/>
      <c r="K1" s="2"/>
      <c r="L1" s="3"/>
      <c r="M1" s="3"/>
      <c r="N1" s="4"/>
    </row>
    <row r="2" spans="1:29" ht="15" hidden="1" x14ac:dyDescent="0.25">
      <c r="A2" s="1"/>
      <c r="B2" s="291" t="s">
        <v>313</v>
      </c>
      <c r="C2" s="291"/>
      <c r="D2" s="6"/>
      <c r="E2" s="7"/>
      <c r="F2" s="8"/>
      <c r="G2" s="8"/>
      <c r="H2" s="8"/>
      <c r="I2" s="8"/>
      <c r="J2" s="8"/>
      <c r="K2" s="8"/>
      <c r="L2" s="9"/>
      <c r="M2" s="9"/>
      <c r="N2" s="10"/>
    </row>
    <row r="3" spans="1:29" ht="15" hidden="1" x14ac:dyDescent="0.25">
      <c r="A3" s="1"/>
      <c r="B3" s="291" t="s">
        <v>1</v>
      </c>
      <c r="C3" s="291"/>
      <c r="D3" s="291"/>
      <c r="E3" s="291"/>
      <c r="F3" s="2"/>
      <c r="G3" s="2"/>
      <c r="H3" s="2"/>
      <c r="I3" s="2"/>
      <c r="J3" s="2"/>
      <c r="K3" s="2"/>
      <c r="L3" s="3"/>
      <c r="M3" s="3"/>
      <c r="N3" s="4"/>
    </row>
    <row r="4" spans="1:29" ht="15" hidden="1" x14ac:dyDescent="0.25">
      <c r="A4" s="1"/>
      <c r="B4" s="6" t="s">
        <v>2</v>
      </c>
      <c r="C4" s="6"/>
      <c r="D4" s="6"/>
      <c r="E4" s="7"/>
      <c r="F4" s="8"/>
      <c r="G4" s="8"/>
      <c r="H4" s="8"/>
      <c r="I4" s="8"/>
      <c r="J4" s="8"/>
      <c r="K4" s="8"/>
      <c r="L4" s="9"/>
      <c r="M4" s="9"/>
      <c r="N4" s="10"/>
    </row>
    <row r="5" spans="1:29" ht="58.5" hidden="1" customHeight="1" x14ac:dyDescent="0.2">
      <c r="A5" s="292" t="s">
        <v>295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N5" s="12"/>
    </row>
    <row r="6" spans="1:29" ht="53.25" hidden="1" customHeight="1" x14ac:dyDescent="0.2">
      <c r="A6" s="293" t="s">
        <v>264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N6" s="13"/>
    </row>
    <row r="7" spans="1:29" hidden="1" x14ac:dyDescent="0.2">
      <c r="A7" s="289" t="s">
        <v>257</v>
      </c>
      <c r="B7" s="290"/>
      <c r="C7" s="290"/>
      <c r="D7" s="244"/>
      <c r="E7" s="14"/>
      <c r="F7" s="15"/>
      <c r="G7" s="15"/>
      <c r="H7" s="15"/>
      <c r="I7" s="15"/>
      <c r="J7" s="15"/>
      <c r="K7" s="15"/>
      <c r="L7" s="16"/>
      <c r="M7" s="9"/>
      <c r="N7" s="17"/>
    </row>
    <row r="8" spans="1:29" ht="21" hidden="1" customHeight="1" x14ac:dyDescent="0.2">
      <c r="A8" s="18" t="s">
        <v>3</v>
      </c>
      <c r="B8" s="19" t="s">
        <v>4</v>
      </c>
      <c r="C8" s="19" t="s">
        <v>5</v>
      </c>
      <c r="D8" s="20" t="s">
        <v>6</v>
      </c>
      <c r="E8" s="286" t="s">
        <v>7</v>
      </c>
      <c r="F8" s="287"/>
      <c r="G8" s="287"/>
      <c r="H8" s="287"/>
      <c r="I8" s="288"/>
      <c r="J8" s="21" t="s">
        <v>8</v>
      </c>
      <c r="K8" s="22" t="s">
        <v>9</v>
      </c>
      <c r="L8" s="23" t="s">
        <v>10</v>
      </c>
      <c r="N8" s="24"/>
    </row>
    <row r="9" spans="1:29" ht="27" hidden="1" x14ac:dyDescent="0.2">
      <c r="A9" s="25"/>
      <c r="B9" s="26"/>
      <c r="C9" s="26"/>
      <c r="D9" s="26"/>
      <c r="E9" s="248" t="s">
        <v>290</v>
      </c>
      <c r="F9" s="249" t="s">
        <v>191</v>
      </c>
      <c r="G9" s="249" t="s">
        <v>291</v>
      </c>
      <c r="H9" s="249" t="s">
        <v>187</v>
      </c>
      <c r="I9" s="249" t="s">
        <v>201</v>
      </c>
      <c r="J9" s="27"/>
      <c r="K9" s="28"/>
      <c r="L9" s="29"/>
      <c r="M9" s="30"/>
      <c r="N9" s="18" t="s">
        <v>6</v>
      </c>
      <c r="P9" s="233" t="s">
        <v>290</v>
      </c>
      <c r="Q9" s="18"/>
      <c r="R9" s="237" t="s">
        <v>183</v>
      </c>
      <c r="S9" s="31"/>
      <c r="T9" s="239" t="s">
        <v>191</v>
      </c>
      <c r="U9" s="32"/>
      <c r="V9" s="234" t="s">
        <v>291</v>
      </c>
      <c r="W9" s="32"/>
      <c r="X9" s="238" t="s">
        <v>228</v>
      </c>
      <c r="Y9" s="32"/>
      <c r="Z9" s="32" t="s">
        <v>187</v>
      </c>
      <c r="AA9" s="32"/>
    </row>
    <row r="10" spans="1:29" hidden="1" x14ac:dyDescent="0.2">
      <c r="A10" s="33">
        <v>1</v>
      </c>
      <c r="B10" s="34" t="s">
        <v>58</v>
      </c>
      <c r="C10" s="35" t="s">
        <v>21</v>
      </c>
      <c r="D10" s="35">
        <v>9</v>
      </c>
      <c r="E10" s="256">
        <v>900</v>
      </c>
      <c r="F10" s="215"/>
      <c r="G10" s="215">
        <v>9</v>
      </c>
      <c r="H10" s="215"/>
      <c r="I10" s="215"/>
      <c r="J10" s="21">
        <f>SUM(E10:I10)</f>
        <v>909</v>
      </c>
      <c r="K10" s="214"/>
      <c r="L10" s="36">
        <f t="shared" ref="L10:L73" si="0">J10*K10</f>
        <v>0</v>
      </c>
      <c r="M10" s="37"/>
      <c r="N10" s="38">
        <v>1.0900000000000001</v>
      </c>
      <c r="P10" s="39">
        <f t="shared" ref="P10:P73" si="1">E10*K10</f>
        <v>0</v>
      </c>
      <c r="Q10" s="40">
        <f>P10*N10</f>
        <v>0</v>
      </c>
      <c r="R10" s="41" t="e">
        <f>#REF!*K10</f>
        <v>#REF!</v>
      </c>
      <c r="S10" s="42" t="e">
        <f>R10*N10</f>
        <v>#REF!</v>
      </c>
      <c r="T10" s="41">
        <f t="shared" ref="T10:T73" si="2">F10*K10</f>
        <v>0</v>
      </c>
      <c r="U10" s="42">
        <f>T10*N10</f>
        <v>0</v>
      </c>
      <c r="V10" s="41">
        <f t="shared" ref="V10:V73" si="3">G10*K10</f>
        <v>0</v>
      </c>
      <c r="W10" s="42">
        <f t="shared" ref="W10:W73" si="4">V10*N10</f>
        <v>0</v>
      </c>
      <c r="X10" s="219" t="e">
        <f>+#REF!*K10</f>
        <v>#REF!</v>
      </c>
      <c r="Y10" s="42" t="e">
        <f>X10*N10</f>
        <v>#REF!</v>
      </c>
      <c r="Z10" s="41">
        <f t="shared" ref="Z10:Z73" si="5">H10*K10</f>
        <v>0</v>
      </c>
      <c r="AA10" s="42">
        <f t="shared" ref="AA10:AA73" si="6">Z10*N10</f>
        <v>0</v>
      </c>
      <c r="AC10" s="236"/>
    </row>
    <row r="11" spans="1:29" hidden="1" x14ac:dyDescent="0.2">
      <c r="A11" s="33">
        <v>2</v>
      </c>
      <c r="B11" s="34" t="s">
        <v>11</v>
      </c>
      <c r="C11" s="35" t="s">
        <v>12</v>
      </c>
      <c r="D11" s="35">
        <v>9</v>
      </c>
      <c r="E11" s="257">
        <v>400</v>
      </c>
      <c r="F11" s="215">
        <v>4500</v>
      </c>
      <c r="G11" s="215">
        <v>360</v>
      </c>
      <c r="H11" s="215"/>
      <c r="I11" s="215"/>
      <c r="J11" s="21">
        <f t="shared" ref="J11:J74" si="7">SUM(E11:I11)</f>
        <v>5260</v>
      </c>
      <c r="K11" s="214"/>
      <c r="L11" s="36">
        <f t="shared" si="0"/>
        <v>0</v>
      </c>
      <c r="M11" s="37"/>
      <c r="N11" s="38">
        <v>1.0900000000000001</v>
      </c>
      <c r="P11" s="39">
        <f t="shared" si="1"/>
        <v>0</v>
      </c>
      <c r="Q11" s="40">
        <f t="shared" ref="Q11:Q74" si="8">P11*N11</f>
        <v>0</v>
      </c>
      <c r="R11" s="41" t="e">
        <f>#REF!*K11</f>
        <v>#REF!</v>
      </c>
      <c r="S11" s="42" t="e">
        <f t="shared" ref="S11:S74" si="9">R11*N11</f>
        <v>#REF!</v>
      </c>
      <c r="T11" s="41">
        <f t="shared" si="2"/>
        <v>0</v>
      </c>
      <c r="U11" s="42">
        <f t="shared" ref="U11:U74" si="10">T11*N11</f>
        <v>0</v>
      </c>
      <c r="V11" s="41">
        <f t="shared" si="3"/>
        <v>0</v>
      </c>
      <c r="W11" s="42">
        <f t="shared" si="4"/>
        <v>0</v>
      </c>
      <c r="X11" s="219" t="e">
        <f>+#REF!*K11</f>
        <v>#REF!</v>
      </c>
      <c r="Y11" s="42" t="e">
        <f t="shared" ref="Y11:Y74" si="11">X11*N11</f>
        <v>#REF!</v>
      </c>
      <c r="Z11" s="41">
        <f t="shared" si="5"/>
        <v>0</v>
      </c>
      <c r="AA11" s="42">
        <f t="shared" si="6"/>
        <v>0</v>
      </c>
      <c r="AC11" s="236"/>
    </row>
    <row r="12" spans="1:29" hidden="1" x14ac:dyDescent="0.2">
      <c r="A12" s="33">
        <v>3</v>
      </c>
      <c r="B12" s="34" t="s">
        <v>13</v>
      </c>
      <c r="C12" s="35" t="s">
        <v>12</v>
      </c>
      <c r="D12" s="35">
        <v>9</v>
      </c>
      <c r="E12" s="257">
        <v>75</v>
      </c>
      <c r="F12" s="215"/>
      <c r="G12" s="215">
        <v>0</v>
      </c>
      <c r="H12" s="215"/>
      <c r="I12" s="215"/>
      <c r="J12" s="21">
        <f t="shared" si="7"/>
        <v>75</v>
      </c>
      <c r="K12" s="214"/>
      <c r="L12" s="36">
        <f t="shared" si="0"/>
        <v>0</v>
      </c>
      <c r="M12" s="37"/>
      <c r="N12" s="38">
        <v>1.0900000000000001</v>
      </c>
      <c r="P12" s="39">
        <f t="shared" si="1"/>
        <v>0</v>
      </c>
      <c r="Q12" s="40">
        <f t="shared" si="8"/>
        <v>0</v>
      </c>
      <c r="R12" s="41" t="e">
        <f>#REF!*K12</f>
        <v>#REF!</v>
      </c>
      <c r="S12" s="42" t="e">
        <f t="shared" si="9"/>
        <v>#REF!</v>
      </c>
      <c r="T12" s="41">
        <f t="shared" si="2"/>
        <v>0</v>
      </c>
      <c r="U12" s="42">
        <f t="shared" si="10"/>
        <v>0</v>
      </c>
      <c r="V12" s="41">
        <f t="shared" si="3"/>
        <v>0</v>
      </c>
      <c r="W12" s="42">
        <f t="shared" si="4"/>
        <v>0</v>
      </c>
      <c r="X12" s="219" t="e">
        <f>+#REF!*K12</f>
        <v>#REF!</v>
      </c>
      <c r="Y12" s="42" t="e">
        <f t="shared" si="11"/>
        <v>#REF!</v>
      </c>
      <c r="Z12" s="41">
        <f t="shared" si="5"/>
        <v>0</v>
      </c>
      <c r="AA12" s="42">
        <f t="shared" si="6"/>
        <v>0</v>
      </c>
      <c r="AC12" s="236"/>
    </row>
    <row r="13" spans="1:29" hidden="1" x14ac:dyDescent="0.2">
      <c r="A13" s="33">
        <v>4</v>
      </c>
      <c r="B13" s="34" t="s">
        <v>14</v>
      </c>
      <c r="C13" s="35" t="s">
        <v>12</v>
      </c>
      <c r="D13" s="35">
        <v>9</v>
      </c>
      <c r="E13" s="257">
        <v>1057</v>
      </c>
      <c r="F13" s="215"/>
      <c r="G13" s="215">
        <v>130</v>
      </c>
      <c r="H13" s="215"/>
      <c r="I13" s="215"/>
      <c r="J13" s="21">
        <f t="shared" si="7"/>
        <v>1187</v>
      </c>
      <c r="K13" s="214"/>
      <c r="L13" s="36">
        <f t="shared" si="0"/>
        <v>0</v>
      </c>
      <c r="M13" s="37"/>
      <c r="N13" s="38">
        <v>1.0900000000000001</v>
      </c>
      <c r="P13" s="39">
        <f t="shared" si="1"/>
        <v>0</v>
      </c>
      <c r="Q13" s="40">
        <f t="shared" si="8"/>
        <v>0</v>
      </c>
      <c r="R13" s="41" t="e">
        <f>#REF!*K13</f>
        <v>#REF!</v>
      </c>
      <c r="S13" s="42" t="e">
        <f t="shared" si="9"/>
        <v>#REF!</v>
      </c>
      <c r="T13" s="41">
        <f t="shared" si="2"/>
        <v>0</v>
      </c>
      <c r="U13" s="42">
        <f t="shared" si="10"/>
        <v>0</v>
      </c>
      <c r="V13" s="41">
        <f t="shared" si="3"/>
        <v>0</v>
      </c>
      <c r="W13" s="42">
        <f t="shared" si="4"/>
        <v>0</v>
      </c>
      <c r="X13" s="219" t="e">
        <f>+#REF!*K13</f>
        <v>#REF!</v>
      </c>
      <c r="Y13" s="42" t="e">
        <f t="shared" si="11"/>
        <v>#REF!</v>
      </c>
      <c r="Z13" s="41">
        <f t="shared" si="5"/>
        <v>0</v>
      </c>
      <c r="AA13" s="42">
        <f t="shared" si="6"/>
        <v>0</v>
      </c>
      <c r="AC13" s="236"/>
    </row>
    <row r="14" spans="1:29" hidden="1" x14ac:dyDescent="0.2">
      <c r="A14" s="33">
        <v>5</v>
      </c>
      <c r="B14" s="34" t="s">
        <v>205</v>
      </c>
      <c r="C14" s="35" t="s">
        <v>21</v>
      </c>
      <c r="D14" s="35">
        <v>9</v>
      </c>
      <c r="E14" s="257">
        <v>600</v>
      </c>
      <c r="F14" s="215"/>
      <c r="G14" s="215">
        <v>50</v>
      </c>
      <c r="H14" s="215"/>
      <c r="I14" s="215"/>
      <c r="J14" s="21">
        <f t="shared" si="7"/>
        <v>650</v>
      </c>
      <c r="K14" s="214"/>
      <c r="L14" s="36">
        <f t="shared" si="0"/>
        <v>0</v>
      </c>
      <c r="M14" s="37"/>
      <c r="N14" s="38">
        <v>1.0900000000000001</v>
      </c>
      <c r="P14" s="39">
        <f t="shared" si="1"/>
        <v>0</v>
      </c>
      <c r="Q14" s="40">
        <f t="shared" si="8"/>
        <v>0</v>
      </c>
      <c r="R14" s="41" t="e">
        <f>#REF!*K14</f>
        <v>#REF!</v>
      </c>
      <c r="S14" s="42" t="e">
        <f t="shared" si="9"/>
        <v>#REF!</v>
      </c>
      <c r="T14" s="41">
        <f t="shared" si="2"/>
        <v>0</v>
      </c>
      <c r="U14" s="42">
        <f t="shared" si="10"/>
        <v>0</v>
      </c>
      <c r="V14" s="41">
        <f t="shared" si="3"/>
        <v>0</v>
      </c>
      <c r="W14" s="42">
        <f t="shared" si="4"/>
        <v>0</v>
      </c>
      <c r="X14" s="219" t="e">
        <f>+#REF!*K14</f>
        <v>#REF!</v>
      </c>
      <c r="Y14" s="42" t="e">
        <f t="shared" si="11"/>
        <v>#REF!</v>
      </c>
      <c r="Z14" s="41">
        <f t="shared" si="5"/>
        <v>0</v>
      </c>
      <c r="AA14" s="42">
        <f t="shared" si="6"/>
        <v>0</v>
      </c>
      <c r="AC14" s="236"/>
    </row>
    <row r="15" spans="1:29" hidden="1" x14ac:dyDescent="0.2">
      <c r="A15" s="33">
        <v>7</v>
      </c>
      <c r="B15" s="34" t="s">
        <v>59</v>
      </c>
      <c r="C15" s="35" t="s">
        <v>16</v>
      </c>
      <c r="D15" s="35">
        <v>9</v>
      </c>
      <c r="E15" s="257">
        <v>3</v>
      </c>
      <c r="F15" s="215"/>
      <c r="G15" s="215">
        <v>0</v>
      </c>
      <c r="H15" s="215">
        <v>5</v>
      </c>
      <c r="I15" s="215"/>
      <c r="J15" s="21">
        <f t="shared" si="7"/>
        <v>8</v>
      </c>
      <c r="K15" s="214"/>
      <c r="L15" s="36">
        <f t="shared" si="0"/>
        <v>0</v>
      </c>
      <c r="M15" s="37"/>
      <c r="N15" s="38">
        <v>1.0900000000000001</v>
      </c>
      <c r="P15" s="39">
        <f t="shared" si="1"/>
        <v>0</v>
      </c>
      <c r="Q15" s="40">
        <f t="shared" si="8"/>
        <v>0</v>
      </c>
      <c r="R15" s="41" t="e">
        <f>#REF!*K15</f>
        <v>#REF!</v>
      </c>
      <c r="S15" s="42" t="e">
        <f t="shared" si="9"/>
        <v>#REF!</v>
      </c>
      <c r="T15" s="41">
        <f t="shared" si="2"/>
        <v>0</v>
      </c>
      <c r="U15" s="42">
        <f t="shared" si="10"/>
        <v>0</v>
      </c>
      <c r="V15" s="41">
        <f t="shared" si="3"/>
        <v>0</v>
      </c>
      <c r="W15" s="42">
        <f t="shared" si="4"/>
        <v>0</v>
      </c>
      <c r="X15" s="219" t="e">
        <f>+#REF!*K15</f>
        <v>#REF!</v>
      </c>
      <c r="Y15" s="42" t="e">
        <f t="shared" si="11"/>
        <v>#REF!</v>
      </c>
      <c r="Z15" s="41">
        <f t="shared" si="5"/>
        <v>0</v>
      </c>
      <c r="AA15" s="42">
        <f t="shared" si="6"/>
        <v>0</v>
      </c>
      <c r="AC15" s="236"/>
    </row>
    <row r="16" spans="1:29" hidden="1" x14ac:dyDescent="0.2">
      <c r="A16" s="33">
        <v>8</v>
      </c>
      <c r="B16" s="34" t="s">
        <v>15</v>
      </c>
      <c r="C16" s="35" t="s">
        <v>16</v>
      </c>
      <c r="D16" s="35">
        <v>9</v>
      </c>
      <c r="E16" s="257">
        <v>80</v>
      </c>
      <c r="F16" s="215"/>
      <c r="G16" s="215">
        <v>0</v>
      </c>
      <c r="H16" s="215"/>
      <c r="I16" s="215"/>
      <c r="J16" s="21">
        <f t="shared" si="7"/>
        <v>80</v>
      </c>
      <c r="K16" s="214"/>
      <c r="L16" s="36">
        <f t="shared" si="0"/>
        <v>0</v>
      </c>
      <c r="M16" s="37"/>
      <c r="N16" s="38">
        <v>1.0900000000000001</v>
      </c>
      <c r="P16" s="39">
        <f t="shared" si="1"/>
        <v>0</v>
      </c>
      <c r="Q16" s="40">
        <f t="shared" si="8"/>
        <v>0</v>
      </c>
      <c r="R16" s="41" t="e">
        <f>#REF!*K16</f>
        <v>#REF!</v>
      </c>
      <c r="S16" s="42" t="e">
        <f t="shared" si="9"/>
        <v>#REF!</v>
      </c>
      <c r="T16" s="41">
        <f t="shared" si="2"/>
        <v>0</v>
      </c>
      <c r="U16" s="42">
        <f t="shared" si="10"/>
        <v>0</v>
      </c>
      <c r="V16" s="41">
        <f t="shared" si="3"/>
        <v>0</v>
      </c>
      <c r="W16" s="42">
        <f t="shared" si="4"/>
        <v>0</v>
      </c>
      <c r="X16" s="219" t="e">
        <f>+#REF!*K16</f>
        <v>#REF!</v>
      </c>
      <c r="Y16" s="42" t="e">
        <f t="shared" si="11"/>
        <v>#REF!</v>
      </c>
      <c r="Z16" s="41">
        <f t="shared" si="5"/>
        <v>0</v>
      </c>
      <c r="AA16" s="42">
        <f t="shared" si="6"/>
        <v>0</v>
      </c>
      <c r="AC16" s="236"/>
    </row>
    <row r="17" spans="1:29" hidden="1" x14ac:dyDescent="0.2">
      <c r="A17" s="33">
        <v>9</v>
      </c>
      <c r="B17" s="34" t="s">
        <v>17</v>
      </c>
      <c r="C17" s="35" t="s">
        <v>12</v>
      </c>
      <c r="D17" s="35">
        <v>9</v>
      </c>
      <c r="E17" s="257">
        <v>300</v>
      </c>
      <c r="F17" s="215"/>
      <c r="G17" s="215">
        <v>0</v>
      </c>
      <c r="H17" s="215"/>
      <c r="I17" s="215"/>
      <c r="J17" s="21">
        <f t="shared" si="7"/>
        <v>300</v>
      </c>
      <c r="K17" s="214"/>
      <c r="L17" s="36">
        <f t="shared" si="0"/>
        <v>0</v>
      </c>
      <c r="M17" s="37"/>
      <c r="N17" s="38">
        <v>1.0900000000000001</v>
      </c>
      <c r="P17" s="39">
        <f t="shared" si="1"/>
        <v>0</v>
      </c>
      <c r="Q17" s="40">
        <f t="shared" si="8"/>
        <v>0</v>
      </c>
      <c r="R17" s="41" t="e">
        <f>#REF!*K17</f>
        <v>#REF!</v>
      </c>
      <c r="S17" s="42" t="e">
        <f t="shared" si="9"/>
        <v>#REF!</v>
      </c>
      <c r="T17" s="41">
        <f t="shared" si="2"/>
        <v>0</v>
      </c>
      <c r="U17" s="42">
        <f t="shared" si="10"/>
        <v>0</v>
      </c>
      <c r="V17" s="41">
        <f t="shared" si="3"/>
        <v>0</v>
      </c>
      <c r="W17" s="42">
        <f t="shared" si="4"/>
        <v>0</v>
      </c>
      <c r="X17" s="219" t="e">
        <f>+#REF!*K17</f>
        <v>#REF!</v>
      </c>
      <c r="Y17" s="42" t="e">
        <f t="shared" si="11"/>
        <v>#REF!</v>
      </c>
      <c r="Z17" s="41">
        <f t="shared" si="5"/>
        <v>0</v>
      </c>
      <c r="AA17" s="42">
        <f t="shared" si="6"/>
        <v>0</v>
      </c>
      <c r="AC17" s="236"/>
    </row>
    <row r="18" spans="1:29" hidden="1" x14ac:dyDescent="0.2">
      <c r="A18" s="33">
        <v>10</v>
      </c>
      <c r="B18" s="34" t="s">
        <v>18</v>
      </c>
      <c r="C18" s="35" t="s">
        <v>12</v>
      </c>
      <c r="D18" s="35">
        <v>9</v>
      </c>
      <c r="E18" s="257">
        <v>10</v>
      </c>
      <c r="F18" s="215"/>
      <c r="G18" s="215">
        <v>0</v>
      </c>
      <c r="H18" s="215"/>
      <c r="I18" s="215"/>
      <c r="J18" s="21">
        <f t="shared" si="7"/>
        <v>10</v>
      </c>
      <c r="K18" s="214"/>
      <c r="L18" s="36">
        <f t="shared" si="0"/>
        <v>0</v>
      </c>
      <c r="M18" s="37"/>
      <c r="N18" s="38">
        <v>1.0900000000000001</v>
      </c>
      <c r="P18" s="39">
        <f t="shared" si="1"/>
        <v>0</v>
      </c>
      <c r="Q18" s="40">
        <f t="shared" si="8"/>
        <v>0</v>
      </c>
      <c r="R18" s="41" t="e">
        <f>#REF!*K18</f>
        <v>#REF!</v>
      </c>
      <c r="S18" s="42" t="e">
        <f t="shared" si="9"/>
        <v>#REF!</v>
      </c>
      <c r="T18" s="41">
        <f t="shared" si="2"/>
        <v>0</v>
      </c>
      <c r="U18" s="42">
        <f t="shared" si="10"/>
        <v>0</v>
      </c>
      <c r="V18" s="41">
        <f t="shared" si="3"/>
        <v>0</v>
      </c>
      <c r="W18" s="42">
        <f t="shared" si="4"/>
        <v>0</v>
      </c>
      <c r="X18" s="219" t="e">
        <f>+#REF!*K18</f>
        <v>#REF!</v>
      </c>
      <c r="Y18" s="42" t="e">
        <f t="shared" si="11"/>
        <v>#REF!</v>
      </c>
      <c r="Z18" s="41">
        <f t="shared" si="5"/>
        <v>0</v>
      </c>
      <c r="AA18" s="42">
        <f t="shared" si="6"/>
        <v>0</v>
      </c>
      <c r="AC18" s="236"/>
    </row>
    <row r="19" spans="1:29" ht="15.75" hidden="1" customHeight="1" x14ac:dyDescent="0.2">
      <c r="A19" s="33">
        <v>11</v>
      </c>
      <c r="B19" s="34" t="s">
        <v>60</v>
      </c>
      <c r="C19" s="35" t="s">
        <v>21</v>
      </c>
      <c r="D19" s="35">
        <v>9</v>
      </c>
      <c r="E19" s="257">
        <v>5800</v>
      </c>
      <c r="F19" s="215"/>
      <c r="G19" s="215">
        <v>10</v>
      </c>
      <c r="H19" s="215"/>
      <c r="I19" s="215"/>
      <c r="J19" s="21">
        <f t="shared" si="7"/>
        <v>5810</v>
      </c>
      <c r="K19" s="214"/>
      <c r="L19" s="36">
        <f t="shared" si="0"/>
        <v>0</v>
      </c>
      <c r="M19" s="37"/>
      <c r="N19" s="38">
        <v>1.0900000000000001</v>
      </c>
      <c r="P19" s="39">
        <f t="shared" si="1"/>
        <v>0</v>
      </c>
      <c r="Q19" s="40">
        <f t="shared" si="8"/>
        <v>0</v>
      </c>
      <c r="R19" s="41" t="e">
        <f>#REF!*K19</f>
        <v>#REF!</v>
      </c>
      <c r="S19" s="42" t="e">
        <f t="shared" si="9"/>
        <v>#REF!</v>
      </c>
      <c r="T19" s="41">
        <f t="shared" si="2"/>
        <v>0</v>
      </c>
      <c r="U19" s="42">
        <f t="shared" si="10"/>
        <v>0</v>
      </c>
      <c r="V19" s="41">
        <f t="shared" si="3"/>
        <v>0</v>
      </c>
      <c r="W19" s="42">
        <f t="shared" si="4"/>
        <v>0</v>
      </c>
      <c r="X19" s="219" t="e">
        <f>+#REF!*K19</f>
        <v>#REF!</v>
      </c>
      <c r="Y19" s="42" t="e">
        <f t="shared" si="11"/>
        <v>#REF!</v>
      </c>
      <c r="Z19" s="41">
        <f t="shared" si="5"/>
        <v>0</v>
      </c>
      <c r="AA19" s="42">
        <f t="shared" si="6"/>
        <v>0</v>
      </c>
      <c r="AC19" s="236"/>
    </row>
    <row r="20" spans="1:29" hidden="1" x14ac:dyDescent="0.2">
      <c r="A20" s="33">
        <v>12</v>
      </c>
      <c r="B20" s="34" t="s">
        <v>61</v>
      </c>
      <c r="C20" s="35" t="s">
        <v>29</v>
      </c>
      <c r="D20" s="35">
        <v>9</v>
      </c>
      <c r="E20" s="257">
        <v>50</v>
      </c>
      <c r="F20" s="215"/>
      <c r="G20" s="215">
        <v>3</v>
      </c>
      <c r="H20" s="215"/>
      <c r="I20" s="215"/>
      <c r="J20" s="21">
        <f t="shared" si="7"/>
        <v>53</v>
      </c>
      <c r="K20" s="214"/>
      <c r="L20" s="36">
        <f t="shared" si="0"/>
        <v>0</v>
      </c>
      <c r="M20" s="37"/>
      <c r="N20" s="38">
        <v>1.0900000000000001</v>
      </c>
      <c r="P20" s="39">
        <f t="shared" si="1"/>
        <v>0</v>
      </c>
      <c r="Q20" s="40">
        <f t="shared" si="8"/>
        <v>0</v>
      </c>
      <c r="R20" s="41" t="e">
        <f>#REF!*K20</f>
        <v>#REF!</v>
      </c>
      <c r="S20" s="42" t="e">
        <f t="shared" si="9"/>
        <v>#REF!</v>
      </c>
      <c r="T20" s="41">
        <f t="shared" si="2"/>
        <v>0</v>
      </c>
      <c r="U20" s="42">
        <f t="shared" si="10"/>
        <v>0</v>
      </c>
      <c r="V20" s="41">
        <f t="shared" si="3"/>
        <v>0</v>
      </c>
      <c r="W20" s="42">
        <f t="shared" si="4"/>
        <v>0</v>
      </c>
      <c r="X20" s="219" t="e">
        <f>+#REF!*K20</f>
        <v>#REF!</v>
      </c>
      <c r="Y20" s="42" t="e">
        <f t="shared" si="11"/>
        <v>#REF!</v>
      </c>
      <c r="Z20" s="41">
        <f t="shared" si="5"/>
        <v>0</v>
      </c>
      <c r="AA20" s="42">
        <f t="shared" si="6"/>
        <v>0</v>
      </c>
      <c r="AC20" s="236"/>
    </row>
    <row r="21" spans="1:29" hidden="1" x14ac:dyDescent="0.2">
      <c r="A21" s="33">
        <v>13</v>
      </c>
      <c r="B21" s="34" t="s">
        <v>62</v>
      </c>
      <c r="C21" s="35" t="s">
        <v>21</v>
      </c>
      <c r="D21" s="35">
        <v>9</v>
      </c>
      <c r="E21" s="257">
        <v>2500</v>
      </c>
      <c r="F21" s="215">
        <v>4500</v>
      </c>
      <c r="G21" s="215">
        <v>130</v>
      </c>
      <c r="H21" s="215"/>
      <c r="I21" s="215"/>
      <c r="J21" s="21">
        <f t="shared" si="7"/>
        <v>7130</v>
      </c>
      <c r="K21" s="214"/>
      <c r="L21" s="36">
        <f t="shared" si="0"/>
        <v>0</v>
      </c>
      <c r="M21" s="37"/>
      <c r="N21" s="38">
        <v>1.0900000000000001</v>
      </c>
      <c r="P21" s="39">
        <f t="shared" si="1"/>
        <v>0</v>
      </c>
      <c r="Q21" s="40">
        <f t="shared" si="8"/>
        <v>0</v>
      </c>
      <c r="R21" s="41" t="e">
        <f>#REF!*K21</f>
        <v>#REF!</v>
      </c>
      <c r="S21" s="42" t="e">
        <f t="shared" si="9"/>
        <v>#REF!</v>
      </c>
      <c r="T21" s="41">
        <f t="shared" si="2"/>
        <v>0</v>
      </c>
      <c r="U21" s="42">
        <f t="shared" si="10"/>
        <v>0</v>
      </c>
      <c r="V21" s="41">
        <f t="shared" si="3"/>
        <v>0</v>
      </c>
      <c r="W21" s="42">
        <f t="shared" si="4"/>
        <v>0</v>
      </c>
      <c r="X21" s="219" t="e">
        <f>+#REF!*K21</f>
        <v>#REF!</v>
      </c>
      <c r="Y21" s="42" t="e">
        <f t="shared" si="11"/>
        <v>#REF!</v>
      </c>
      <c r="Z21" s="41">
        <f t="shared" si="5"/>
        <v>0</v>
      </c>
      <c r="AA21" s="42">
        <f t="shared" si="6"/>
        <v>0</v>
      </c>
      <c r="AC21" s="236"/>
    </row>
    <row r="22" spans="1:29" hidden="1" x14ac:dyDescent="0.2">
      <c r="A22" s="33">
        <v>14</v>
      </c>
      <c r="B22" s="34" t="s">
        <v>19</v>
      </c>
      <c r="C22" s="35" t="s">
        <v>12</v>
      </c>
      <c r="D22" s="35">
        <v>9</v>
      </c>
      <c r="E22" s="257">
        <v>3610</v>
      </c>
      <c r="F22" s="215"/>
      <c r="G22" s="215">
        <v>0</v>
      </c>
      <c r="H22" s="215"/>
      <c r="I22" s="215"/>
      <c r="J22" s="21">
        <f t="shared" si="7"/>
        <v>3610</v>
      </c>
      <c r="K22" s="214"/>
      <c r="L22" s="36">
        <f t="shared" si="0"/>
        <v>0</v>
      </c>
      <c r="M22" s="37"/>
      <c r="N22" s="38">
        <v>1.0900000000000001</v>
      </c>
      <c r="O22" s="11"/>
      <c r="P22" s="39">
        <f t="shared" si="1"/>
        <v>0</v>
      </c>
      <c r="Q22" s="40">
        <f t="shared" si="8"/>
        <v>0</v>
      </c>
      <c r="R22" s="41" t="e">
        <f>#REF!*K22</f>
        <v>#REF!</v>
      </c>
      <c r="S22" s="42" t="e">
        <f t="shared" si="9"/>
        <v>#REF!</v>
      </c>
      <c r="T22" s="41">
        <f t="shared" si="2"/>
        <v>0</v>
      </c>
      <c r="U22" s="42">
        <f t="shared" si="10"/>
        <v>0</v>
      </c>
      <c r="V22" s="41">
        <f t="shared" si="3"/>
        <v>0</v>
      </c>
      <c r="W22" s="42">
        <f t="shared" si="4"/>
        <v>0</v>
      </c>
      <c r="X22" s="219" t="e">
        <f>+#REF!*K22</f>
        <v>#REF!</v>
      </c>
      <c r="Y22" s="42" t="e">
        <f t="shared" si="11"/>
        <v>#REF!</v>
      </c>
      <c r="Z22" s="41">
        <f t="shared" si="5"/>
        <v>0</v>
      </c>
      <c r="AA22" s="42">
        <f t="shared" si="6"/>
        <v>0</v>
      </c>
      <c r="AC22" s="236"/>
    </row>
    <row r="23" spans="1:29" hidden="1" x14ac:dyDescent="0.2">
      <c r="A23" s="33">
        <v>15</v>
      </c>
      <c r="B23" s="34" t="s">
        <v>236</v>
      </c>
      <c r="C23" s="35" t="s">
        <v>20</v>
      </c>
      <c r="D23" s="35">
        <v>9</v>
      </c>
      <c r="E23" s="257">
        <v>7000</v>
      </c>
      <c r="F23" s="215"/>
      <c r="G23" s="215">
        <v>380</v>
      </c>
      <c r="H23" s="215"/>
      <c r="I23" s="215"/>
      <c r="J23" s="21">
        <f t="shared" si="7"/>
        <v>7380</v>
      </c>
      <c r="K23" s="214"/>
      <c r="L23" s="36">
        <f t="shared" si="0"/>
        <v>0</v>
      </c>
      <c r="M23" s="37"/>
      <c r="N23" s="38">
        <v>1.0900000000000001</v>
      </c>
      <c r="P23" s="39">
        <f t="shared" si="1"/>
        <v>0</v>
      </c>
      <c r="Q23" s="40">
        <f t="shared" si="8"/>
        <v>0</v>
      </c>
      <c r="R23" s="41" t="e">
        <f>#REF!*K23</f>
        <v>#REF!</v>
      </c>
      <c r="S23" s="42" t="e">
        <f t="shared" si="9"/>
        <v>#REF!</v>
      </c>
      <c r="T23" s="41">
        <f t="shared" si="2"/>
        <v>0</v>
      </c>
      <c r="U23" s="42">
        <f t="shared" si="10"/>
        <v>0</v>
      </c>
      <c r="V23" s="41">
        <f t="shared" si="3"/>
        <v>0</v>
      </c>
      <c r="W23" s="42">
        <f t="shared" si="4"/>
        <v>0</v>
      </c>
      <c r="X23" s="219" t="e">
        <f>+#REF!*K23</f>
        <v>#REF!</v>
      </c>
      <c r="Y23" s="42" t="e">
        <f t="shared" si="11"/>
        <v>#REF!</v>
      </c>
      <c r="Z23" s="41">
        <f t="shared" si="5"/>
        <v>0</v>
      </c>
      <c r="AA23" s="42">
        <f t="shared" si="6"/>
        <v>0</v>
      </c>
      <c r="AC23" s="236"/>
    </row>
    <row r="24" spans="1:29" hidden="1" x14ac:dyDescent="0.2">
      <c r="A24" s="33">
        <v>18</v>
      </c>
      <c r="B24" s="34" t="s">
        <v>206</v>
      </c>
      <c r="C24" s="35" t="s">
        <v>21</v>
      </c>
      <c r="D24" s="35">
        <v>9</v>
      </c>
      <c r="E24" s="257">
        <v>75</v>
      </c>
      <c r="F24" s="215"/>
      <c r="G24" s="215">
        <v>0</v>
      </c>
      <c r="H24" s="215"/>
      <c r="I24" s="215"/>
      <c r="J24" s="21">
        <f t="shared" si="7"/>
        <v>75</v>
      </c>
      <c r="K24" s="214"/>
      <c r="L24" s="36">
        <f t="shared" si="0"/>
        <v>0</v>
      </c>
      <c r="M24" s="37"/>
      <c r="N24" s="38">
        <v>1.0900000000000001</v>
      </c>
      <c r="P24" s="39">
        <f t="shared" si="1"/>
        <v>0</v>
      </c>
      <c r="Q24" s="40">
        <f t="shared" si="8"/>
        <v>0</v>
      </c>
      <c r="R24" s="41" t="e">
        <f>#REF!*K24</f>
        <v>#REF!</v>
      </c>
      <c r="S24" s="42" t="e">
        <f t="shared" si="9"/>
        <v>#REF!</v>
      </c>
      <c r="T24" s="41">
        <f t="shared" si="2"/>
        <v>0</v>
      </c>
      <c r="U24" s="42">
        <f t="shared" si="10"/>
        <v>0</v>
      </c>
      <c r="V24" s="41">
        <f t="shared" si="3"/>
        <v>0</v>
      </c>
      <c r="W24" s="42">
        <f t="shared" si="4"/>
        <v>0</v>
      </c>
      <c r="X24" s="219" t="e">
        <f>+#REF!*K24</f>
        <v>#REF!</v>
      </c>
      <c r="Y24" s="42" t="e">
        <f t="shared" si="11"/>
        <v>#REF!</v>
      </c>
      <c r="Z24" s="41">
        <f t="shared" si="5"/>
        <v>0</v>
      </c>
      <c r="AA24" s="42">
        <f t="shared" si="6"/>
        <v>0</v>
      </c>
      <c r="AC24" s="236"/>
    </row>
    <row r="25" spans="1:29" hidden="1" x14ac:dyDescent="0.2">
      <c r="A25" s="33">
        <v>19</v>
      </c>
      <c r="B25" s="34" t="s">
        <v>207</v>
      </c>
      <c r="C25" s="35" t="s">
        <v>21</v>
      </c>
      <c r="D25" s="35">
        <v>9</v>
      </c>
      <c r="E25" s="257">
        <v>500</v>
      </c>
      <c r="F25" s="215"/>
      <c r="G25" s="215">
        <v>50</v>
      </c>
      <c r="H25" s="215"/>
      <c r="I25" s="215"/>
      <c r="J25" s="21">
        <f t="shared" si="7"/>
        <v>550</v>
      </c>
      <c r="K25" s="214"/>
      <c r="L25" s="36">
        <f t="shared" si="0"/>
        <v>0</v>
      </c>
      <c r="M25" s="37"/>
      <c r="N25" s="38">
        <v>1.0900000000000001</v>
      </c>
      <c r="P25" s="39">
        <f t="shared" si="1"/>
        <v>0</v>
      </c>
      <c r="Q25" s="40">
        <f t="shared" si="8"/>
        <v>0</v>
      </c>
      <c r="R25" s="41" t="e">
        <f>#REF!*K25</f>
        <v>#REF!</v>
      </c>
      <c r="S25" s="42" t="e">
        <f t="shared" si="9"/>
        <v>#REF!</v>
      </c>
      <c r="T25" s="41">
        <f t="shared" si="2"/>
        <v>0</v>
      </c>
      <c r="U25" s="42">
        <f t="shared" si="10"/>
        <v>0</v>
      </c>
      <c r="V25" s="41">
        <f t="shared" si="3"/>
        <v>0</v>
      </c>
      <c r="W25" s="42">
        <f t="shared" si="4"/>
        <v>0</v>
      </c>
      <c r="X25" s="219" t="e">
        <f>+#REF!*K25</f>
        <v>#REF!</v>
      </c>
      <c r="Y25" s="42" t="e">
        <f t="shared" si="11"/>
        <v>#REF!</v>
      </c>
      <c r="Z25" s="41">
        <f t="shared" si="5"/>
        <v>0</v>
      </c>
      <c r="AA25" s="42">
        <f t="shared" si="6"/>
        <v>0</v>
      </c>
      <c r="AC25" s="236"/>
    </row>
    <row r="26" spans="1:29" hidden="1" x14ac:dyDescent="0.2">
      <c r="A26" s="33">
        <v>20</v>
      </c>
      <c r="B26" s="34" t="s">
        <v>271</v>
      </c>
      <c r="C26" s="35" t="s">
        <v>12</v>
      </c>
      <c r="D26" s="35">
        <v>9</v>
      </c>
      <c r="E26" s="257">
        <v>270</v>
      </c>
      <c r="F26" s="215"/>
      <c r="G26" s="215">
        <v>0</v>
      </c>
      <c r="H26" s="215"/>
      <c r="I26" s="215"/>
      <c r="J26" s="21">
        <f t="shared" si="7"/>
        <v>270</v>
      </c>
      <c r="K26" s="214"/>
      <c r="L26" s="36">
        <f t="shared" si="0"/>
        <v>0</v>
      </c>
      <c r="M26" s="37"/>
      <c r="N26" s="38">
        <v>1.0900000000000001</v>
      </c>
      <c r="P26" s="39">
        <f t="shared" si="1"/>
        <v>0</v>
      </c>
      <c r="Q26" s="40">
        <f t="shared" si="8"/>
        <v>0</v>
      </c>
      <c r="R26" s="41" t="e">
        <f>#REF!*K26</f>
        <v>#REF!</v>
      </c>
      <c r="S26" s="42" t="e">
        <f t="shared" si="9"/>
        <v>#REF!</v>
      </c>
      <c r="T26" s="41">
        <f t="shared" si="2"/>
        <v>0</v>
      </c>
      <c r="U26" s="42">
        <f t="shared" si="10"/>
        <v>0</v>
      </c>
      <c r="V26" s="41">
        <f t="shared" si="3"/>
        <v>0</v>
      </c>
      <c r="W26" s="42">
        <f t="shared" si="4"/>
        <v>0</v>
      </c>
      <c r="X26" s="219" t="e">
        <f>+#REF!*K26</f>
        <v>#REF!</v>
      </c>
      <c r="Y26" s="42" t="e">
        <f t="shared" si="11"/>
        <v>#REF!</v>
      </c>
      <c r="Z26" s="41">
        <f t="shared" si="5"/>
        <v>0</v>
      </c>
      <c r="AA26" s="42">
        <f t="shared" si="6"/>
        <v>0</v>
      </c>
      <c r="AC26" s="236"/>
    </row>
    <row r="27" spans="1:29" hidden="1" x14ac:dyDescent="0.2">
      <c r="A27" s="33">
        <v>21</v>
      </c>
      <c r="B27" s="34" t="s">
        <v>272</v>
      </c>
      <c r="C27" s="35" t="s">
        <v>21</v>
      </c>
      <c r="D27" s="35">
        <v>9</v>
      </c>
      <c r="E27" s="257">
        <v>930</v>
      </c>
      <c r="F27" s="215"/>
      <c r="G27" s="215">
        <v>280</v>
      </c>
      <c r="H27" s="215"/>
      <c r="I27" s="215"/>
      <c r="J27" s="21">
        <f t="shared" si="7"/>
        <v>1210</v>
      </c>
      <c r="K27" s="214"/>
      <c r="L27" s="36">
        <f t="shared" si="0"/>
        <v>0</v>
      </c>
      <c r="M27" s="37"/>
      <c r="N27" s="38">
        <v>1.0900000000000001</v>
      </c>
      <c r="P27" s="39">
        <f t="shared" si="1"/>
        <v>0</v>
      </c>
      <c r="Q27" s="40">
        <f t="shared" si="8"/>
        <v>0</v>
      </c>
      <c r="R27" s="41" t="e">
        <f>#REF!*K27</f>
        <v>#REF!</v>
      </c>
      <c r="S27" s="42" t="e">
        <f t="shared" si="9"/>
        <v>#REF!</v>
      </c>
      <c r="T27" s="41">
        <f t="shared" si="2"/>
        <v>0</v>
      </c>
      <c r="U27" s="42">
        <f t="shared" si="10"/>
        <v>0</v>
      </c>
      <c r="V27" s="41">
        <f t="shared" si="3"/>
        <v>0</v>
      </c>
      <c r="W27" s="42">
        <f t="shared" si="4"/>
        <v>0</v>
      </c>
      <c r="X27" s="219" t="e">
        <f>+#REF!*K27</f>
        <v>#REF!</v>
      </c>
      <c r="Y27" s="42" t="e">
        <f t="shared" si="11"/>
        <v>#REF!</v>
      </c>
      <c r="Z27" s="41">
        <f t="shared" si="5"/>
        <v>0</v>
      </c>
      <c r="AA27" s="42">
        <f t="shared" si="6"/>
        <v>0</v>
      </c>
      <c r="AC27" s="236"/>
    </row>
    <row r="28" spans="1:29" hidden="1" x14ac:dyDescent="0.2">
      <c r="A28" s="33">
        <v>22</v>
      </c>
      <c r="B28" s="34" t="s">
        <v>273</v>
      </c>
      <c r="C28" s="35" t="s">
        <v>21</v>
      </c>
      <c r="D28" s="35">
        <v>9</v>
      </c>
      <c r="E28" s="257">
        <v>50</v>
      </c>
      <c r="F28" s="215">
        <v>11500</v>
      </c>
      <c r="G28" s="215">
        <v>0</v>
      </c>
      <c r="H28" s="215"/>
      <c r="I28" s="215"/>
      <c r="J28" s="21">
        <f t="shared" si="7"/>
        <v>11550</v>
      </c>
      <c r="K28" s="214"/>
      <c r="L28" s="36">
        <f t="shared" si="0"/>
        <v>0</v>
      </c>
      <c r="M28" s="37"/>
      <c r="N28" s="38">
        <v>1.0900000000000001</v>
      </c>
      <c r="P28" s="39">
        <f t="shared" si="1"/>
        <v>0</v>
      </c>
      <c r="Q28" s="40">
        <f t="shared" si="8"/>
        <v>0</v>
      </c>
      <c r="R28" s="41" t="e">
        <f>#REF!*K28</f>
        <v>#REF!</v>
      </c>
      <c r="S28" s="42" t="e">
        <f t="shared" si="9"/>
        <v>#REF!</v>
      </c>
      <c r="T28" s="41">
        <f t="shared" si="2"/>
        <v>0</v>
      </c>
      <c r="U28" s="42">
        <f t="shared" si="10"/>
        <v>0</v>
      </c>
      <c r="V28" s="41">
        <f t="shared" si="3"/>
        <v>0</v>
      </c>
      <c r="W28" s="42">
        <f t="shared" si="4"/>
        <v>0</v>
      </c>
      <c r="X28" s="219" t="e">
        <f>+#REF!*K28</f>
        <v>#REF!</v>
      </c>
      <c r="Y28" s="42" t="e">
        <f t="shared" si="11"/>
        <v>#REF!</v>
      </c>
      <c r="Z28" s="41">
        <f t="shared" si="5"/>
        <v>0</v>
      </c>
      <c r="AA28" s="42">
        <f t="shared" si="6"/>
        <v>0</v>
      </c>
      <c r="AC28" s="236"/>
    </row>
    <row r="29" spans="1:29" hidden="1" x14ac:dyDescent="0.2">
      <c r="A29" s="33">
        <v>23</v>
      </c>
      <c r="B29" s="34" t="s">
        <v>22</v>
      </c>
      <c r="C29" s="35" t="s">
        <v>21</v>
      </c>
      <c r="D29" s="35">
        <v>9</v>
      </c>
      <c r="E29" s="257">
        <v>70</v>
      </c>
      <c r="F29" s="215"/>
      <c r="G29" s="215">
        <v>30</v>
      </c>
      <c r="H29" s="215"/>
      <c r="I29" s="215"/>
      <c r="J29" s="21">
        <f t="shared" si="7"/>
        <v>100</v>
      </c>
      <c r="K29" s="214"/>
      <c r="L29" s="36">
        <f t="shared" si="0"/>
        <v>0</v>
      </c>
      <c r="M29" s="37"/>
      <c r="N29" s="38">
        <v>1.0900000000000001</v>
      </c>
      <c r="P29" s="39">
        <f t="shared" si="1"/>
        <v>0</v>
      </c>
      <c r="Q29" s="40">
        <f t="shared" si="8"/>
        <v>0</v>
      </c>
      <c r="R29" s="41" t="e">
        <f>#REF!*K29</f>
        <v>#REF!</v>
      </c>
      <c r="S29" s="42" t="e">
        <f t="shared" si="9"/>
        <v>#REF!</v>
      </c>
      <c r="T29" s="41">
        <f t="shared" si="2"/>
        <v>0</v>
      </c>
      <c r="U29" s="42">
        <f t="shared" si="10"/>
        <v>0</v>
      </c>
      <c r="V29" s="41">
        <f t="shared" si="3"/>
        <v>0</v>
      </c>
      <c r="W29" s="42">
        <f t="shared" si="4"/>
        <v>0</v>
      </c>
      <c r="X29" s="219" t="e">
        <f>+#REF!*K29</f>
        <v>#REF!</v>
      </c>
      <c r="Y29" s="42" t="e">
        <f t="shared" si="11"/>
        <v>#REF!</v>
      </c>
      <c r="Z29" s="41">
        <f t="shared" si="5"/>
        <v>0</v>
      </c>
      <c r="AA29" s="42">
        <f t="shared" si="6"/>
        <v>0</v>
      </c>
      <c r="AC29" s="236"/>
    </row>
    <row r="30" spans="1:29" hidden="1" x14ac:dyDescent="0.2">
      <c r="A30" s="33">
        <v>24</v>
      </c>
      <c r="B30" s="34" t="s">
        <v>277</v>
      </c>
      <c r="C30" s="35" t="s">
        <v>12</v>
      </c>
      <c r="D30" s="35">
        <v>9</v>
      </c>
      <c r="E30" s="257">
        <v>500</v>
      </c>
      <c r="F30" s="215"/>
      <c r="G30" s="215">
        <v>0</v>
      </c>
      <c r="H30" s="215"/>
      <c r="I30" s="215"/>
      <c r="J30" s="21">
        <f t="shared" si="7"/>
        <v>500</v>
      </c>
      <c r="K30" s="214"/>
      <c r="L30" s="36">
        <f t="shared" si="0"/>
        <v>0</v>
      </c>
      <c r="M30" s="37"/>
      <c r="N30" s="38">
        <v>1.0900000000000001</v>
      </c>
      <c r="P30" s="39">
        <f t="shared" si="1"/>
        <v>0</v>
      </c>
      <c r="Q30" s="40">
        <f t="shared" si="8"/>
        <v>0</v>
      </c>
      <c r="R30" s="41" t="e">
        <f>#REF!*K30</f>
        <v>#REF!</v>
      </c>
      <c r="S30" s="42" t="e">
        <f t="shared" si="9"/>
        <v>#REF!</v>
      </c>
      <c r="T30" s="41">
        <f t="shared" si="2"/>
        <v>0</v>
      </c>
      <c r="U30" s="42">
        <f t="shared" si="10"/>
        <v>0</v>
      </c>
      <c r="V30" s="41">
        <f t="shared" si="3"/>
        <v>0</v>
      </c>
      <c r="W30" s="42">
        <f t="shared" si="4"/>
        <v>0</v>
      </c>
      <c r="X30" s="219" t="e">
        <f>+#REF!*K30</f>
        <v>#REF!</v>
      </c>
      <c r="Y30" s="42" t="e">
        <f t="shared" si="11"/>
        <v>#REF!</v>
      </c>
      <c r="Z30" s="41">
        <f t="shared" si="5"/>
        <v>0</v>
      </c>
      <c r="AA30" s="42">
        <f t="shared" si="6"/>
        <v>0</v>
      </c>
      <c r="AC30" s="236"/>
    </row>
    <row r="31" spans="1:29" hidden="1" x14ac:dyDescent="0.2">
      <c r="A31" s="33">
        <v>25</v>
      </c>
      <c r="B31" s="34" t="s">
        <v>23</v>
      </c>
      <c r="C31" s="35" t="s">
        <v>24</v>
      </c>
      <c r="D31" s="35">
        <v>9</v>
      </c>
      <c r="E31" s="257">
        <v>20</v>
      </c>
      <c r="F31" s="215"/>
      <c r="G31" s="215">
        <v>280</v>
      </c>
      <c r="H31" s="215"/>
      <c r="I31" s="215"/>
      <c r="J31" s="21">
        <f t="shared" si="7"/>
        <v>300</v>
      </c>
      <c r="K31" s="214"/>
      <c r="L31" s="36">
        <f t="shared" si="0"/>
        <v>0</v>
      </c>
      <c r="M31" s="37"/>
      <c r="N31" s="38">
        <v>1.0900000000000001</v>
      </c>
      <c r="P31" s="39">
        <f t="shared" si="1"/>
        <v>0</v>
      </c>
      <c r="Q31" s="40">
        <f t="shared" si="8"/>
        <v>0</v>
      </c>
      <c r="R31" s="41" t="e">
        <f>#REF!*K31</f>
        <v>#REF!</v>
      </c>
      <c r="S31" s="42" t="e">
        <f t="shared" si="9"/>
        <v>#REF!</v>
      </c>
      <c r="T31" s="41">
        <f t="shared" si="2"/>
        <v>0</v>
      </c>
      <c r="U31" s="42">
        <f t="shared" si="10"/>
        <v>0</v>
      </c>
      <c r="V31" s="41">
        <f t="shared" si="3"/>
        <v>0</v>
      </c>
      <c r="W31" s="42">
        <f t="shared" si="4"/>
        <v>0</v>
      </c>
      <c r="X31" s="219" t="e">
        <f>+#REF!*K31</f>
        <v>#REF!</v>
      </c>
      <c r="Y31" s="42" t="e">
        <f t="shared" si="11"/>
        <v>#REF!</v>
      </c>
      <c r="Z31" s="41">
        <f t="shared" si="5"/>
        <v>0</v>
      </c>
      <c r="AA31" s="42">
        <f t="shared" si="6"/>
        <v>0</v>
      </c>
      <c r="AC31" s="236"/>
    </row>
    <row r="32" spans="1:29" hidden="1" x14ac:dyDescent="0.2">
      <c r="A32" s="33">
        <v>26</v>
      </c>
      <c r="B32" s="34" t="s">
        <v>208</v>
      </c>
      <c r="C32" s="35" t="s">
        <v>21</v>
      </c>
      <c r="D32" s="35">
        <v>9</v>
      </c>
      <c r="E32" s="257">
        <v>30</v>
      </c>
      <c r="F32" s="215"/>
      <c r="G32" s="215">
        <v>7</v>
      </c>
      <c r="H32" s="215"/>
      <c r="I32" s="215"/>
      <c r="J32" s="21">
        <f t="shared" si="7"/>
        <v>37</v>
      </c>
      <c r="K32" s="214"/>
      <c r="L32" s="36">
        <f t="shared" si="0"/>
        <v>0</v>
      </c>
      <c r="M32" s="37"/>
      <c r="N32" s="38">
        <v>1.0900000000000001</v>
      </c>
      <c r="P32" s="39">
        <f t="shared" si="1"/>
        <v>0</v>
      </c>
      <c r="Q32" s="40">
        <f t="shared" si="8"/>
        <v>0</v>
      </c>
      <c r="R32" s="41" t="e">
        <f>#REF!*K32</f>
        <v>#REF!</v>
      </c>
      <c r="S32" s="42" t="e">
        <f t="shared" si="9"/>
        <v>#REF!</v>
      </c>
      <c r="T32" s="41">
        <f t="shared" si="2"/>
        <v>0</v>
      </c>
      <c r="U32" s="42">
        <f t="shared" si="10"/>
        <v>0</v>
      </c>
      <c r="V32" s="41">
        <f t="shared" si="3"/>
        <v>0</v>
      </c>
      <c r="W32" s="42">
        <f t="shared" si="4"/>
        <v>0</v>
      </c>
      <c r="X32" s="219" t="e">
        <f>+#REF!*K32</f>
        <v>#REF!</v>
      </c>
      <c r="Y32" s="42" t="e">
        <f t="shared" si="11"/>
        <v>#REF!</v>
      </c>
      <c r="Z32" s="41">
        <f t="shared" si="5"/>
        <v>0</v>
      </c>
      <c r="AA32" s="42">
        <f t="shared" si="6"/>
        <v>0</v>
      </c>
      <c r="AC32" s="236"/>
    </row>
    <row r="33" spans="1:29" hidden="1" x14ac:dyDescent="0.2">
      <c r="A33" s="33">
        <v>27</v>
      </c>
      <c r="B33" s="34" t="s">
        <v>238</v>
      </c>
      <c r="C33" s="35" t="s">
        <v>21</v>
      </c>
      <c r="D33" s="35">
        <v>9</v>
      </c>
      <c r="E33" s="257">
        <v>30</v>
      </c>
      <c r="F33" s="215"/>
      <c r="G33" s="215">
        <v>7</v>
      </c>
      <c r="H33" s="215"/>
      <c r="I33" s="215"/>
      <c r="J33" s="21">
        <f t="shared" si="7"/>
        <v>37</v>
      </c>
      <c r="K33" s="214"/>
      <c r="L33" s="36">
        <f t="shared" si="0"/>
        <v>0</v>
      </c>
      <c r="M33" s="37"/>
      <c r="N33" s="38">
        <v>1.0900000000000001</v>
      </c>
      <c r="P33" s="39">
        <f t="shared" si="1"/>
        <v>0</v>
      </c>
      <c r="Q33" s="40">
        <f t="shared" si="8"/>
        <v>0</v>
      </c>
      <c r="R33" s="41" t="e">
        <f>#REF!*K33</f>
        <v>#REF!</v>
      </c>
      <c r="S33" s="42" t="e">
        <f t="shared" si="9"/>
        <v>#REF!</v>
      </c>
      <c r="T33" s="41">
        <f t="shared" si="2"/>
        <v>0</v>
      </c>
      <c r="U33" s="42">
        <f t="shared" si="10"/>
        <v>0</v>
      </c>
      <c r="V33" s="41">
        <f t="shared" si="3"/>
        <v>0</v>
      </c>
      <c r="W33" s="42">
        <f t="shared" si="4"/>
        <v>0</v>
      </c>
      <c r="X33" s="219" t="e">
        <f>+#REF!*K33</f>
        <v>#REF!</v>
      </c>
      <c r="Y33" s="42" t="e">
        <f t="shared" si="11"/>
        <v>#REF!</v>
      </c>
      <c r="Z33" s="41">
        <f t="shared" si="5"/>
        <v>0</v>
      </c>
      <c r="AA33" s="42">
        <f t="shared" si="6"/>
        <v>0</v>
      </c>
      <c r="AC33" s="236"/>
    </row>
    <row r="34" spans="1:29" hidden="1" x14ac:dyDescent="0.2">
      <c r="A34" s="33">
        <v>28</v>
      </c>
      <c r="B34" s="34" t="s">
        <v>25</v>
      </c>
      <c r="C34" s="35" t="s">
        <v>21</v>
      </c>
      <c r="D34" s="35">
        <v>9</v>
      </c>
      <c r="E34" s="257">
        <v>3200</v>
      </c>
      <c r="F34" s="215"/>
      <c r="G34" s="215">
        <v>110</v>
      </c>
      <c r="H34" s="215"/>
      <c r="I34" s="215"/>
      <c r="J34" s="21">
        <f t="shared" si="7"/>
        <v>3310</v>
      </c>
      <c r="K34" s="214"/>
      <c r="L34" s="36">
        <f t="shared" si="0"/>
        <v>0</v>
      </c>
      <c r="M34" s="37"/>
      <c r="N34" s="38">
        <v>1.0900000000000001</v>
      </c>
      <c r="P34" s="39">
        <f t="shared" si="1"/>
        <v>0</v>
      </c>
      <c r="Q34" s="40">
        <f t="shared" si="8"/>
        <v>0</v>
      </c>
      <c r="R34" s="41" t="e">
        <f>#REF!*K34</f>
        <v>#REF!</v>
      </c>
      <c r="S34" s="42" t="e">
        <f t="shared" si="9"/>
        <v>#REF!</v>
      </c>
      <c r="T34" s="41">
        <f t="shared" si="2"/>
        <v>0</v>
      </c>
      <c r="U34" s="42">
        <f t="shared" si="10"/>
        <v>0</v>
      </c>
      <c r="V34" s="41">
        <f t="shared" si="3"/>
        <v>0</v>
      </c>
      <c r="W34" s="42">
        <f t="shared" si="4"/>
        <v>0</v>
      </c>
      <c r="X34" s="219" t="e">
        <f>+#REF!*K34</f>
        <v>#REF!</v>
      </c>
      <c r="Y34" s="42" t="e">
        <f t="shared" si="11"/>
        <v>#REF!</v>
      </c>
      <c r="Z34" s="41">
        <f t="shared" si="5"/>
        <v>0</v>
      </c>
      <c r="AA34" s="42">
        <f t="shared" si="6"/>
        <v>0</v>
      </c>
      <c r="AC34" s="236"/>
    </row>
    <row r="35" spans="1:29" hidden="1" x14ac:dyDescent="0.2">
      <c r="A35" s="213">
        <v>29</v>
      </c>
      <c r="B35" s="43" t="s">
        <v>26</v>
      </c>
      <c r="C35" s="210" t="s">
        <v>12</v>
      </c>
      <c r="D35" s="210">
        <v>9</v>
      </c>
      <c r="E35" s="257">
        <v>0</v>
      </c>
      <c r="F35" s="215"/>
      <c r="G35" s="215">
        <v>0</v>
      </c>
      <c r="H35" s="215"/>
      <c r="I35" s="215"/>
      <c r="J35" s="21">
        <f t="shared" si="7"/>
        <v>0</v>
      </c>
      <c r="K35" s="214"/>
      <c r="L35" s="211">
        <f t="shared" si="0"/>
        <v>0</v>
      </c>
      <c r="M35" s="37"/>
      <c r="N35" s="38">
        <v>1.0900000000000001</v>
      </c>
      <c r="P35" s="39">
        <f t="shared" si="1"/>
        <v>0</v>
      </c>
      <c r="Q35" s="40">
        <f t="shared" si="8"/>
        <v>0</v>
      </c>
      <c r="R35" s="41" t="e">
        <f>#REF!*K35</f>
        <v>#REF!</v>
      </c>
      <c r="S35" s="42" t="e">
        <f t="shared" si="9"/>
        <v>#REF!</v>
      </c>
      <c r="T35" s="41">
        <f t="shared" si="2"/>
        <v>0</v>
      </c>
      <c r="U35" s="42">
        <f t="shared" si="10"/>
        <v>0</v>
      </c>
      <c r="V35" s="41">
        <f t="shared" si="3"/>
        <v>0</v>
      </c>
      <c r="W35" s="42">
        <f t="shared" si="4"/>
        <v>0</v>
      </c>
      <c r="X35" s="219" t="e">
        <f>+#REF!*K35</f>
        <v>#REF!</v>
      </c>
      <c r="Y35" s="42" t="e">
        <f t="shared" si="11"/>
        <v>#REF!</v>
      </c>
      <c r="Z35" s="41">
        <f t="shared" si="5"/>
        <v>0</v>
      </c>
      <c r="AA35" s="42">
        <f t="shared" si="6"/>
        <v>0</v>
      </c>
      <c r="AC35" s="236"/>
    </row>
    <row r="36" spans="1:29" hidden="1" x14ac:dyDescent="0.2">
      <c r="A36" s="33">
        <v>30</v>
      </c>
      <c r="B36" s="34" t="s">
        <v>27</v>
      </c>
      <c r="C36" s="35" t="s">
        <v>21</v>
      </c>
      <c r="D36" s="35">
        <v>9</v>
      </c>
      <c r="E36" s="257">
        <v>200</v>
      </c>
      <c r="F36" s="215"/>
      <c r="G36" s="215">
        <v>0</v>
      </c>
      <c r="H36" s="215"/>
      <c r="I36" s="215"/>
      <c r="J36" s="21">
        <f t="shared" si="7"/>
        <v>200</v>
      </c>
      <c r="K36" s="214"/>
      <c r="L36" s="36">
        <f t="shared" si="0"/>
        <v>0</v>
      </c>
      <c r="M36" s="37"/>
      <c r="N36" s="38">
        <v>1.0900000000000001</v>
      </c>
      <c r="P36" s="39">
        <f t="shared" si="1"/>
        <v>0</v>
      </c>
      <c r="Q36" s="40">
        <f t="shared" si="8"/>
        <v>0</v>
      </c>
      <c r="R36" s="41" t="e">
        <f>#REF!*K36</f>
        <v>#REF!</v>
      </c>
      <c r="S36" s="42" t="e">
        <f t="shared" si="9"/>
        <v>#REF!</v>
      </c>
      <c r="T36" s="41">
        <f t="shared" si="2"/>
        <v>0</v>
      </c>
      <c r="U36" s="42">
        <f t="shared" si="10"/>
        <v>0</v>
      </c>
      <c r="V36" s="41">
        <f t="shared" si="3"/>
        <v>0</v>
      </c>
      <c r="W36" s="42">
        <f t="shared" si="4"/>
        <v>0</v>
      </c>
      <c r="X36" s="219" t="e">
        <f>+#REF!*K36</f>
        <v>#REF!</v>
      </c>
      <c r="Y36" s="42" t="e">
        <f t="shared" si="11"/>
        <v>#REF!</v>
      </c>
      <c r="Z36" s="41">
        <f t="shared" si="5"/>
        <v>0</v>
      </c>
      <c r="AA36" s="42">
        <f t="shared" si="6"/>
        <v>0</v>
      </c>
      <c r="AC36" s="236"/>
    </row>
    <row r="37" spans="1:29" hidden="1" x14ac:dyDescent="0.2">
      <c r="A37" s="33">
        <v>31</v>
      </c>
      <c r="B37" s="34" t="s">
        <v>209</v>
      </c>
      <c r="C37" s="35" t="s">
        <v>21</v>
      </c>
      <c r="D37" s="35">
        <v>9</v>
      </c>
      <c r="E37" s="257">
        <v>80</v>
      </c>
      <c r="F37" s="215"/>
      <c r="G37" s="215">
        <v>2</v>
      </c>
      <c r="H37" s="215"/>
      <c r="I37" s="215"/>
      <c r="J37" s="21">
        <f t="shared" si="7"/>
        <v>82</v>
      </c>
      <c r="K37" s="214"/>
      <c r="L37" s="36">
        <f t="shared" si="0"/>
        <v>0</v>
      </c>
      <c r="M37" s="37"/>
      <c r="N37" s="38">
        <v>1.0900000000000001</v>
      </c>
      <c r="P37" s="39">
        <f t="shared" si="1"/>
        <v>0</v>
      </c>
      <c r="Q37" s="40">
        <f t="shared" si="8"/>
        <v>0</v>
      </c>
      <c r="R37" s="41" t="e">
        <f>#REF!*K37</f>
        <v>#REF!</v>
      </c>
      <c r="S37" s="42" t="e">
        <f t="shared" si="9"/>
        <v>#REF!</v>
      </c>
      <c r="T37" s="41">
        <f t="shared" si="2"/>
        <v>0</v>
      </c>
      <c r="U37" s="42">
        <f t="shared" si="10"/>
        <v>0</v>
      </c>
      <c r="V37" s="41">
        <f t="shared" si="3"/>
        <v>0</v>
      </c>
      <c r="W37" s="42">
        <f t="shared" si="4"/>
        <v>0</v>
      </c>
      <c r="X37" s="219" t="e">
        <f>+#REF!*K37</f>
        <v>#REF!</v>
      </c>
      <c r="Y37" s="42" t="e">
        <f t="shared" si="11"/>
        <v>#REF!</v>
      </c>
      <c r="Z37" s="41">
        <f t="shared" si="5"/>
        <v>0</v>
      </c>
      <c r="AA37" s="42">
        <f t="shared" si="6"/>
        <v>0</v>
      </c>
      <c r="AC37" s="236"/>
    </row>
    <row r="38" spans="1:29" hidden="1" x14ac:dyDescent="0.2">
      <c r="A38" s="33">
        <v>32</v>
      </c>
      <c r="B38" s="34" t="s">
        <v>210</v>
      </c>
      <c r="C38" s="35" t="s">
        <v>21</v>
      </c>
      <c r="D38" s="35">
        <v>9</v>
      </c>
      <c r="E38" s="257">
        <v>30</v>
      </c>
      <c r="F38" s="215"/>
      <c r="G38" s="215">
        <v>0</v>
      </c>
      <c r="H38" s="215"/>
      <c r="I38" s="215"/>
      <c r="J38" s="21">
        <f t="shared" si="7"/>
        <v>30</v>
      </c>
      <c r="K38" s="214"/>
      <c r="L38" s="36">
        <f t="shared" si="0"/>
        <v>0</v>
      </c>
      <c r="M38" s="37"/>
      <c r="N38" s="38">
        <v>1.0900000000000001</v>
      </c>
      <c r="P38" s="39">
        <f t="shared" si="1"/>
        <v>0</v>
      </c>
      <c r="Q38" s="40">
        <f t="shared" si="8"/>
        <v>0</v>
      </c>
      <c r="R38" s="41" t="e">
        <f>#REF!*K38</f>
        <v>#REF!</v>
      </c>
      <c r="S38" s="42" t="e">
        <f t="shared" si="9"/>
        <v>#REF!</v>
      </c>
      <c r="T38" s="41">
        <f t="shared" si="2"/>
        <v>0</v>
      </c>
      <c r="U38" s="42">
        <f t="shared" si="10"/>
        <v>0</v>
      </c>
      <c r="V38" s="41">
        <f t="shared" si="3"/>
        <v>0</v>
      </c>
      <c r="W38" s="42">
        <f t="shared" si="4"/>
        <v>0</v>
      </c>
      <c r="X38" s="219" t="e">
        <f>+#REF!*K38</f>
        <v>#REF!</v>
      </c>
      <c r="Y38" s="42" t="e">
        <f t="shared" si="11"/>
        <v>#REF!</v>
      </c>
      <c r="Z38" s="41">
        <f t="shared" si="5"/>
        <v>0</v>
      </c>
      <c r="AA38" s="42">
        <f t="shared" si="6"/>
        <v>0</v>
      </c>
      <c r="AC38" s="236"/>
    </row>
    <row r="39" spans="1:29" hidden="1" x14ac:dyDescent="0.2">
      <c r="A39" s="33">
        <v>33</v>
      </c>
      <c r="B39" s="34" t="s">
        <v>211</v>
      </c>
      <c r="C39" s="35" t="s">
        <v>21</v>
      </c>
      <c r="D39" s="35">
        <v>9</v>
      </c>
      <c r="E39" s="257">
        <v>1000</v>
      </c>
      <c r="F39" s="215"/>
      <c r="G39" s="215">
        <v>10</v>
      </c>
      <c r="H39" s="215"/>
      <c r="I39" s="215"/>
      <c r="J39" s="21">
        <f t="shared" si="7"/>
        <v>1010</v>
      </c>
      <c r="K39" s="214"/>
      <c r="L39" s="36">
        <f t="shared" si="0"/>
        <v>0</v>
      </c>
      <c r="M39" s="37"/>
      <c r="N39" s="38">
        <v>1.0900000000000001</v>
      </c>
      <c r="P39" s="39">
        <f t="shared" si="1"/>
        <v>0</v>
      </c>
      <c r="Q39" s="40">
        <f t="shared" si="8"/>
        <v>0</v>
      </c>
      <c r="R39" s="41" t="e">
        <f>#REF!*K39</f>
        <v>#REF!</v>
      </c>
      <c r="S39" s="42" t="e">
        <f t="shared" si="9"/>
        <v>#REF!</v>
      </c>
      <c r="T39" s="41">
        <f t="shared" si="2"/>
        <v>0</v>
      </c>
      <c r="U39" s="42">
        <f t="shared" si="10"/>
        <v>0</v>
      </c>
      <c r="V39" s="41">
        <f t="shared" si="3"/>
        <v>0</v>
      </c>
      <c r="W39" s="42">
        <f t="shared" si="4"/>
        <v>0</v>
      </c>
      <c r="X39" s="219" t="e">
        <f>+#REF!*K39</f>
        <v>#REF!</v>
      </c>
      <c r="Y39" s="42" t="e">
        <f t="shared" si="11"/>
        <v>#REF!</v>
      </c>
      <c r="Z39" s="41">
        <f t="shared" si="5"/>
        <v>0</v>
      </c>
      <c r="AA39" s="42">
        <f t="shared" si="6"/>
        <v>0</v>
      </c>
      <c r="AC39" s="236"/>
    </row>
    <row r="40" spans="1:29" hidden="1" x14ac:dyDescent="0.2">
      <c r="A40" s="33">
        <v>34</v>
      </c>
      <c r="B40" s="34" t="s">
        <v>65</v>
      </c>
      <c r="C40" s="35" t="s">
        <v>21</v>
      </c>
      <c r="D40" s="35">
        <v>9</v>
      </c>
      <c r="E40" s="257">
        <v>15</v>
      </c>
      <c r="F40" s="215"/>
      <c r="G40" s="215">
        <v>12</v>
      </c>
      <c r="H40" s="215"/>
      <c r="I40" s="215"/>
      <c r="J40" s="21">
        <f t="shared" si="7"/>
        <v>27</v>
      </c>
      <c r="K40" s="214"/>
      <c r="L40" s="36">
        <f t="shared" si="0"/>
        <v>0</v>
      </c>
      <c r="M40" s="37"/>
      <c r="N40" s="38">
        <v>1.0900000000000001</v>
      </c>
      <c r="P40" s="39">
        <f t="shared" si="1"/>
        <v>0</v>
      </c>
      <c r="Q40" s="40">
        <f t="shared" si="8"/>
        <v>0</v>
      </c>
      <c r="R40" s="41" t="e">
        <f>#REF!*K40</f>
        <v>#REF!</v>
      </c>
      <c r="S40" s="42" t="e">
        <f t="shared" si="9"/>
        <v>#REF!</v>
      </c>
      <c r="T40" s="41">
        <f t="shared" si="2"/>
        <v>0</v>
      </c>
      <c r="U40" s="42">
        <f t="shared" si="10"/>
        <v>0</v>
      </c>
      <c r="V40" s="41">
        <f t="shared" si="3"/>
        <v>0</v>
      </c>
      <c r="W40" s="42">
        <f t="shared" si="4"/>
        <v>0</v>
      </c>
      <c r="X40" s="219" t="e">
        <f>+#REF!*K40</f>
        <v>#REF!</v>
      </c>
      <c r="Y40" s="42" t="e">
        <f t="shared" si="11"/>
        <v>#REF!</v>
      </c>
      <c r="Z40" s="41">
        <f t="shared" si="5"/>
        <v>0</v>
      </c>
      <c r="AA40" s="42">
        <f t="shared" si="6"/>
        <v>0</v>
      </c>
      <c r="AC40" s="236"/>
    </row>
    <row r="41" spans="1:29" hidden="1" x14ac:dyDescent="0.2">
      <c r="A41" s="33">
        <v>38</v>
      </c>
      <c r="B41" s="34" t="s">
        <v>66</v>
      </c>
      <c r="C41" s="35" t="s">
        <v>21</v>
      </c>
      <c r="D41" s="35">
        <v>9</v>
      </c>
      <c r="E41" s="257">
        <v>70</v>
      </c>
      <c r="F41" s="215"/>
      <c r="G41" s="215">
        <v>10</v>
      </c>
      <c r="H41" s="215"/>
      <c r="I41" s="215"/>
      <c r="J41" s="21">
        <f t="shared" si="7"/>
        <v>80</v>
      </c>
      <c r="K41" s="214"/>
      <c r="L41" s="36">
        <f t="shared" si="0"/>
        <v>0</v>
      </c>
      <c r="M41" s="37"/>
      <c r="N41" s="38">
        <v>1.0900000000000001</v>
      </c>
      <c r="P41" s="39">
        <f t="shared" si="1"/>
        <v>0</v>
      </c>
      <c r="Q41" s="40">
        <f t="shared" si="8"/>
        <v>0</v>
      </c>
      <c r="R41" s="41" t="e">
        <f>#REF!*K41</f>
        <v>#REF!</v>
      </c>
      <c r="S41" s="42" t="e">
        <f t="shared" si="9"/>
        <v>#REF!</v>
      </c>
      <c r="T41" s="41">
        <f t="shared" si="2"/>
        <v>0</v>
      </c>
      <c r="U41" s="42">
        <f t="shared" si="10"/>
        <v>0</v>
      </c>
      <c r="V41" s="41">
        <f t="shared" si="3"/>
        <v>0</v>
      </c>
      <c r="W41" s="42">
        <f t="shared" si="4"/>
        <v>0</v>
      </c>
      <c r="X41" s="219" t="e">
        <f>+#REF!*K41</f>
        <v>#REF!</v>
      </c>
      <c r="Y41" s="42" t="e">
        <f t="shared" si="11"/>
        <v>#REF!</v>
      </c>
      <c r="Z41" s="41">
        <f t="shared" si="5"/>
        <v>0</v>
      </c>
      <c r="AA41" s="42">
        <f t="shared" si="6"/>
        <v>0</v>
      </c>
      <c r="AC41" s="236"/>
    </row>
    <row r="42" spans="1:29" hidden="1" x14ac:dyDescent="0.2">
      <c r="A42" s="33">
        <v>39</v>
      </c>
      <c r="B42" s="34" t="s">
        <v>32</v>
      </c>
      <c r="C42" s="35" t="s">
        <v>16</v>
      </c>
      <c r="D42" s="35">
        <v>9</v>
      </c>
      <c r="E42" s="257">
        <v>15</v>
      </c>
      <c r="F42" s="215"/>
      <c r="G42" s="215">
        <v>20</v>
      </c>
      <c r="H42" s="215"/>
      <c r="I42" s="215"/>
      <c r="J42" s="21">
        <f t="shared" si="7"/>
        <v>35</v>
      </c>
      <c r="K42" s="214"/>
      <c r="L42" s="36">
        <f t="shared" si="0"/>
        <v>0</v>
      </c>
      <c r="M42" s="37"/>
      <c r="N42" s="38">
        <v>1.0900000000000001</v>
      </c>
      <c r="P42" s="39">
        <f t="shared" si="1"/>
        <v>0</v>
      </c>
      <c r="Q42" s="40">
        <f t="shared" si="8"/>
        <v>0</v>
      </c>
      <c r="R42" s="41" t="e">
        <f>#REF!*K42</f>
        <v>#REF!</v>
      </c>
      <c r="S42" s="42" t="e">
        <f t="shared" si="9"/>
        <v>#REF!</v>
      </c>
      <c r="T42" s="41">
        <f t="shared" si="2"/>
        <v>0</v>
      </c>
      <c r="U42" s="42">
        <f t="shared" si="10"/>
        <v>0</v>
      </c>
      <c r="V42" s="41">
        <f t="shared" si="3"/>
        <v>0</v>
      </c>
      <c r="W42" s="42">
        <f t="shared" si="4"/>
        <v>0</v>
      </c>
      <c r="X42" s="219" t="e">
        <f>+#REF!*K42</f>
        <v>#REF!</v>
      </c>
      <c r="Y42" s="42" t="e">
        <f t="shared" si="11"/>
        <v>#REF!</v>
      </c>
      <c r="Z42" s="41">
        <f t="shared" si="5"/>
        <v>0</v>
      </c>
      <c r="AA42" s="42">
        <f t="shared" si="6"/>
        <v>0</v>
      </c>
      <c r="AC42" s="236"/>
    </row>
    <row r="43" spans="1:29" hidden="1" x14ac:dyDescent="0.2">
      <c r="A43" s="33">
        <v>40</v>
      </c>
      <c r="B43" s="34" t="s">
        <v>67</v>
      </c>
      <c r="C43" s="35" t="s">
        <v>21</v>
      </c>
      <c r="D43" s="35">
        <v>9</v>
      </c>
      <c r="E43" s="257">
        <v>170</v>
      </c>
      <c r="F43" s="215"/>
      <c r="G43" s="215">
        <v>6</v>
      </c>
      <c r="H43" s="215"/>
      <c r="I43" s="215"/>
      <c r="J43" s="21">
        <f t="shared" si="7"/>
        <v>176</v>
      </c>
      <c r="K43" s="214"/>
      <c r="L43" s="36">
        <f t="shared" si="0"/>
        <v>0</v>
      </c>
      <c r="M43" s="37"/>
      <c r="N43" s="38">
        <v>1.0900000000000001</v>
      </c>
      <c r="P43" s="39">
        <f t="shared" si="1"/>
        <v>0</v>
      </c>
      <c r="Q43" s="40">
        <f t="shared" si="8"/>
        <v>0</v>
      </c>
      <c r="R43" s="41" t="e">
        <f>#REF!*K43</f>
        <v>#REF!</v>
      </c>
      <c r="S43" s="42" t="e">
        <f t="shared" si="9"/>
        <v>#REF!</v>
      </c>
      <c r="T43" s="41">
        <f t="shared" si="2"/>
        <v>0</v>
      </c>
      <c r="U43" s="42">
        <f t="shared" si="10"/>
        <v>0</v>
      </c>
      <c r="V43" s="41">
        <f t="shared" si="3"/>
        <v>0</v>
      </c>
      <c r="W43" s="42">
        <f t="shared" si="4"/>
        <v>0</v>
      </c>
      <c r="X43" s="219" t="e">
        <f>+#REF!*K43</f>
        <v>#REF!</v>
      </c>
      <c r="Y43" s="42" t="e">
        <f t="shared" si="11"/>
        <v>#REF!</v>
      </c>
      <c r="Z43" s="41">
        <f t="shared" si="5"/>
        <v>0</v>
      </c>
      <c r="AA43" s="42">
        <f t="shared" si="6"/>
        <v>0</v>
      </c>
      <c r="AC43" s="236"/>
    </row>
    <row r="44" spans="1:29" hidden="1" x14ac:dyDescent="0.2">
      <c r="A44" s="33">
        <v>41</v>
      </c>
      <c r="B44" s="34" t="s">
        <v>68</v>
      </c>
      <c r="C44" s="35" t="s">
        <v>21</v>
      </c>
      <c r="D44" s="35">
        <v>9</v>
      </c>
      <c r="E44" s="257">
        <v>855</v>
      </c>
      <c r="F44" s="215">
        <v>4500</v>
      </c>
      <c r="G44" s="215">
        <v>110</v>
      </c>
      <c r="H44" s="215">
        <v>10</v>
      </c>
      <c r="I44" s="215"/>
      <c r="J44" s="21">
        <f t="shared" si="7"/>
        <v>5475</v>
      </c>
      <c r="K44" s="214"/>
      <c r="L44" s="36">
        <f t="shared" si="0"/>
        <v>0</v>
      </c>
      <c r="M44" s="37"/>
      <c r="N44" s="38">
        <v>1.0900000000000001</v>
      </c>
      <c r="P44" s="39">
        <f t="shared" si="1"/>
        <v>0</v>
      </c>
      <c r="Q44" s="40">
        <f t="shared" si="8"/>
        <v>0</v>
      </c>
      <c r="R44" s="41" t="e">
        <f>#REF!*K44</f>
        <v>#REF!</v>
      </c>
      <c r="S44" s="42" t="e">
        <f t="shared" si="9"/>
        <v>#REF!</v>
      </c>
      <c r="T44" s="41">
        <f t="shared" si="2"/>
        <v>0</v>
      </c>
      <c r="U44" s="42">
        <f t="shared" si="10"/>
        <v>0</v>
      </c>
      <c r="V44" s="41">
        <f t="shared" si="3"/>
        <v>0</v>
      </c>
      <c r="W44" s="42">
        <f t="shared" si="4"/>
        <v>0</v>
      </c>
      <c r="X44" s="219" t="e">
        <f>+#REF!*K44</f>
        <v>#REF!</v>
      </c>
      <c r="Y44" s="42" t="e">
        <f t="shared" si="11"/>
        <v>#REF!</v>
      </c>
      <c r="Z44" s="41">
        <f t="shared" si="5"/>
        <v>0</v>
      </c>
      <c r="AA44" s="42">
        <f t="shared" si="6"/>
        <v>0</v>
      </c>
      <c r="AC44" s="236"/>
    </row>
    <row r="45" spans="1:29" hidden="1" x14ac:dyDescent="0.2">
      <c r="A45" s="33">
        <v>42</v>
      </c>
      <c r="B45" s="34" t="s">
        <v>69</v>
      </c>
      <c r="C45" s="35" t="s">
        <v>63</v>
      </c>
      <c r="D45" s="35">
        <v>9</v>
      </c>
      <c r="E45" s="257">
        <v>52</v>
      </c>
      <c r="F45" s="215"/>
      <c r="G45" s="215">
        <v>45</v>
      </c>
      <c r="H45" s="215"/>
      <c r="I45" s="215"/>
      <c r="J45" s="21">
        <f t="shared" si="7"/>
        <v>97</v>
      </c>
      <c r="K45" s="214"/>
      <c r="L45" s="36">
        <f t="shared" si="0"/>
        <v>0</v>
      </c>
      <c r="M45" s="37"/>
      <c r="N45" s="38">
        <v>1.0900000000000001</v>
      </c>
      <c r="P45" s="39">
        <f t="shared" si="1"/>
        <v>0</v>
      </c>
      <c r="Q45" s="40">
        <f t="shared" si="8"/>
        <v>0</v>
      </c>
      <c r="R45" s="41" t="e">
        <f>#REF!*K45</f>
        <v>#REF!</v>
      </c>
      <c r="S45" s="42" t="e">
        <f t="shared" si="9"/>
        <v>#REF!</v>
      </c>
      <c r="T45" s="41">
        <f t="shared" si="2"/>
        <v>0</v>
      </c>
      <c r="U45" s="42">
        <f t="shared" si="10"/>
        <v>0</v>
      </c>
      <c r="V45" s="41">
        <f t="shared" si="3"/>
        <v>0</v>
      </c>
      <c r="W45" s="42">
        <f t="shared" si="4"/>
        <v>0</v>
      </c>
      <c r="X45" s="219" t="e">
        <f>+#REF!*K45</f>
        <v>#REF!</v>
      </c>
      <c r="Y45" s="42" t="e">
        <f t="shared" si="11"/>
        <v>#REF!</v>
      </c>
      <c r="Z45" s="41">
        <f t="shared" si="5"/>
        <v>0</v>
      </c>
      <c r="AA45" s="42">
        <f t="shared" si="6"/>
        <v>0</v>
      </c>
      <c r="AC45" s="236"/>
    </row>
    <row r="46" spans="1:29" hidden="1" x14ac:dyDescent="0.2">
      <c r="A46" s="33">
        <v>43</v>
      </c>
      <c r="B46" s="34" t="s">
        <v>70</v>
      </c>
      <c r="C46" s="35" t="s">
        <v>21</v>
      </c>
      <c r="D46" s="35">
        <v>9</v>
      </c>
      <c r="E46" s="257">
        <v>180</v>
      </c>
      <c r="F46" s="215"/>
      <c r="G46" s="215">
        <v>5</v>
      </c>
      <c r="H46" s="215"/>
      <c r="I46" s="215"/>
      <c r="J46" s="21">
        <f t="shared" si="7"/>
        <v>185</v>
      </c>
      <c r="K46" s="214"/>
      <c r="L46" s="36">
        <f t="shared" si="0"/>
        <v>0</v>
      </c>
      <c r="M46" s="37"/>
      <c r="N46" s="38">
        <v>1.0900000000000001</v>
      </c>
      <c r="P46" s="39">
        <f t="shared" si="1"/>
        <v>0</v>
      </c>
      <c r="Q46" s="40">
        <f t="shared" si="8"/>
        <v>0</v>
      </c>
      <c r="R46" s="41" t="e">
        <f>#REF!*K46</f>
        <v>#REF!</v>
      </c>
      <c r="S46" s="42" t="e">
        <f t="shared" si="9"/>
        <v>#REF!</v>
      </c>
      <c r="T46" s="41">
        <f t="shared" si="2"/>
        <v>0</v>
      </c>
      <c r="U46" s="42">
        <f t="shared" si="10"/>
        <v>0</v>
      </c>
      <c r="V46" s="41">
        <f t="shared" si="3"/>
        <v>0</v>
      </c>
      <c r="W46" s="42">
        <f t="shared" si="4"/>
        <v>0</v>
      </c>
      <c r="X46" s="219" t="e">
        <f>+#REF!*K46</f>
        <v>#REF!</v>
      </c>
      <c r="Y46" s="42" t="e">
        <f t="shared" si="11"/>
        <v>#REF!</v>
      </c>
      <c r="Z46" s="41">
        <f t="shared" si="5"/>
        <v>0</v>
      </c>
      <c r="AA46" s="42">
        <f t="shared" si="6"/>
        <v>0</v>
      </c>
      <c r="AC46" s="236"/>
    </row>
    <row r="47" spans="1:29" hidden="1" x14ac:dyDescent="0.2">
      <c r="A47" s="33">
        <v>44</v>
      </c>
      <c r="B47" s="34" t="s">
        <v>33</v>
      </c>
      <c r="C47" s="35" t="s">
        <v>21</v>
      </c>
      <c r="D47" s="35">
        <v>9</v>
      </c>
      <c r="E47" s="257">
        <v>2700</v>
      </c>
      <c r="F47" s="215"/>
      <c r="G47" s="215">
        <v>30</v>
      </c>
      <c r="H47" s="215"/>
      <c r="I47" s="215"/>
      <c r="J47" s="21">
        <f t="shared" si="7"/>
        <v>2730</v>
      </c>
      <c r="K47" s="214"/>
      <c r="L47" s="36">
        <f t="shared" si="0"/>
        <v>0</v>
      </c>
      <c r="M47" s="37"/>
      <c r="N47" s="38">
        <v>1.0900000000000001</v>
      </c>
      <c r="P47" s="39">
        <f t="shared" si="1"/>
        <v>0</v>
      </c>
      <c r="Q47" s="40">
        <f t="shared" si="8"/>
        <v>0</v>
      </c>
      <c r="R47" s="41" t="e">
        <f>#REF!*K47</f>
        <v>#REF!</v>
      </c>
      <c r="S47" s="42" t="e">
        <f t="shared" si="9"/>
        <v>#REF!</v>
      </c>
      <c r="T47" s="41">
        <f t="shared" si="2"/>
        <v>0</v>
      </c>
      <c r="U47" s="42">
        <f t="shared" si="10"/>
        <v>0</v>
      </c>
      <c r="V47" s="41">
        <f t="shared" si="3"/>
        <v>0</v>
      </c>
      <c r="W47" s="42">
        <f t="shared" si="4"/>
        <v>0</v>
      </c>
      <c r="X47" s="219" t="e">
        <f>+#REF!*K47</f>
        <v>#REF!</v>
      </c>
      <c r="Y47" s="42" t="e">
        <f t="shared" si="11"/>
        <v>#REF!</v>
      </c>
      <c r="Z47" s="41">
        <f t="shared" si="5"/>
        <v>0</v>
      </c>
      <c r="AA47" s="42">
        <f t="shared" si="6"/>
        <v>0</v>
      </c>
      <c r="AC47" s="236"/>
    </row>
    <row r="48" spans="1:29" hidden="1" x14ac:dyDescent="0.2">
      <c r="A48" s="33">
        <v>45</v>
      </c>
      <c r="B48" s="34" t="s">
        <v>34</v>
      </c>
      <c r="C48" s="35" t="s">
        <v>21</v>
      </c>
      <c r="D48" s="35">
        <v>9</v>
      </c>
      <c r="E48" s="257">
        <v>0</v>
      </c>
      <c r="F48" s="215"/>
      <c r="G48" s="215">
        <v>0</v>
      </c>
      <c r="H48" s="215"/>
      <c r="I48" s="215"/>
      <c r="J48" s="21">
        <f t="shared" si="7"/>
        <v>0</v>
      </c>
      <c r="K48" s="214"/>
      <c r="L48" s="36">
        <f t="shared" si="0"/>
        <v>0</v>
      </c>
      <c r="M48" s="37"/>
      <c r="N48" s="38">
        <v>1.0900000000000001</v>
      </c>
      <c r="P48" s="39">
        <f t="shared" si="1"/>
        <v>0</v>
      </c>
      <c r="Q48" s="40">
        <f t="shared" si="8"/>
        <v>0</v>
      </c>
      <c r="R48" s="41" t="e">
        <f>#REF!*K48</f>
        <v>#REF!</v>
      </c>
      <c r="S48" s="42" t="e">
        <f t="shared" si="9"/>
        <v>#REF!</v>
      </c>
      <c r="T48" s="41">
        <f t="shared" si="2"/>
        <v>0</v>
      </c>
      <c r="U48" s="42">
        <f t="shared" si="10"/>
        <v>0</v>
      </c>
      <c r="V48" s="41">
        <f t="shared" si="3"/>
        <v>0</v>
      </c>
      <c r="W48" s="42">
        <f t="shared" si="4"/>
        <v>0</v>
      </c>
      <c r="X48" s="219" t="e">
        <f>+#REF!*K48</f>
        <v>#REF!</v>
      </c>
      <c r="Y48" s="42" t="e">
        <f t="shared" si="11"/>
        <v>#REF!</v>
      </c>
      <c r="Z48" s="41">
        <f t="shared" si="5"/>
        <v>0</v>
      </c>
      <c r="AA48" s="42">
        <f t="shared" si="6"/>
        <v>0</v>
      </c>
      <c r="AC48" s="236"/>
    </row>
    <row r="49" spans="1:29" hidden="1" x14ac:dyDescent="0.2">
      <c r="A49" s="33">
        <v>46</v>
      </c>
      <c r="B49" s="34" t="s">
        <v>35</v>
      </c>
      <c r="C49" s="35" t="s">
        <v>21</v>
      </c>
      <c r="D49" s="35">
        <v>9</v>
      </c>
      <c r="E49" s="257">
        <v>500</v>
      </c>
      <c r="F49" s="215"/>
      <c r="G49" s="215">
        <v>0</v>
      </c>
      <c r="H49" s="215"/>
      <c r="I49" s="215"/>
      <c r="J49" s="21">
        <f t="shared" si="7"/>
        <v>500</v>
      </c>
      <c r="K49" s="214"/>
      <c r="L49" s="36">
        <f t="shared" si="0"/>
        <v>0</v>
      </c>
      <c r="M49" s="37"/>
      <c r="N49" s="38">
        <v>1.0900000000000001</v>
      </c>
      <c r="P49" s="39">
        <f t="shared" si="1"/>
        <v>0</v>
      </c>
      <c r="Q49" s="40">
        <f t="shared" si="8"/>
        <v>0</v>
      </c>
      <c r="R49" s="41" t="e">
        <f>#REF!*K49</f>
        <v>#REF!</v>
      </c>
      <c r="S49" s="42" t="e">
        <f t="shared" si="9"/>
        <v>#REF!</v>
      </c>
      <c r="T49" s="41">
        <f t="shared" si="2"/>
        <v>0</v>
      </c>
      <c r="U49" s="42">
        <f t="shared" si="10"/>
        <v>0</v>
      </c>
      <c r="V49" s="41">
        <f t="shared" si="3"/>
        <v>0</v>
      </c>
      <c r="W49" s="42">
        <f t="shared" si="4"/>
        <v>0</v>
      </c>
      <c r="X49" s="219" t="e">
        <f>+#REF!*K49</f>
        <v>#REF!</v>
      </c>
      <c r="Y49" s="42" t="e">
        <f t="shared" si="11"/>
        <v>#REF!</v>
      </c>
      <c r="Z49" s="41">
        <f t="shared" si="5"/>
        <v>0</v>
      </c>
      <c r="AA49" s="42">
        <f t="shared" si="6"/>
        <v>0</v>
      </c>
      <c r="AC49" s="236"/>
    </row>
    <row r="50" spans="1:29" hidden="1" x14ac:dyDescent="0.2">
      <c r="A50" s="33">
        <v>47</v>
      </c>
      <c r="B50" s="34" t="s">
        <v>36</v>
      </c>
      <c r="C50" s="35" t="s">
        <v>21</v>
      </c>
      <c r="D50" s="35">
        <v>9</v>
      </c>
      <c r="E50" s="257">
        <v>120</v>
      </c>
      <c r="F50" s="215">
        <v>4500</v>
      </c>
      <c r="G50" s="215">
        <v>0</v>
      </c>
      <c r="H50" s="215"/>
      <c r="I50" s="215"/>
      <c r="J50" s="21">
        <f t="shared" si="7"/>
        <v>4620</v>
      </c>
      <c r="K50" s="214"/>
      <c r="L50" s="36">
        <f t="shared" si="0"/>
        <v>0</v>
      </c>
      <c r="M50" s="37"/>
      <c r="N50" s="38">
        <v>1.0900000000000001</v>
      </c>
      <c r="P50" s="39">
        <f t="shared" si="1"/>
        <v>0</v>
      </c>
      <c r="Q50" s="40">
        <f t="shared" si="8"/>
        <v>0</v>
      </c>
      <c r="R50" s="41" t="e">
        <f>#REF!*K50</f>
        <v>#REF!</v>
      </c>
      <c r="S50" s="42" t="e">
        <f t="shared" si="9"/>
        <v>#REF!</v>
      </c>
      <c r="T50" s="41">
        <f t="shared" si="2"/>
        <v>0</v>
      </c>
      <c r="U50" s="42">
        <f t="shared" si="10"/>
        <v>0</v>
      </c>
      <c r="V50" s="41">
        <f t="shared" si="3"/>
        <v>0</v>
      </c>
      <c r="W50" s="42">
        <f t="shared" si="4"/>
        <v>0</v>
      </c>
      <c r="X50" s="219" t="e">
        <f>+#REF!*K50</f>
        <v>#REF!</v>
      </c>
      <c r="Y50" s="42" t="e">
        <f t="shared" si="11"/>
        <v>#REF!</v>
      </c>
      <c r="Z50" s="41">
        <f t="shared" si="5"/>
        <v>0</v>
      </c>
      <c r="AA50" s="42">
        <f t="shared" si="6"/>
        <v>0</v>
      </c>
      <c r="AC50" s="236"/>
    </row>
    <row r="51" spans="1:29" hidden="1" x14ac:dyDescent="0.2">
      <c r="A51" s="33">
        <v>48</v>
      </c>
      <c r="B51" s="34" t="s">
        <v>71</v>
      </c>
      <c r="C51" s="35" t="s">
        <v>29</v>
      </c>
      <c r="D51" s="35">
        <v>9</v>
      </c>
      <c r="E51" s="257">
        <v>120</v>
      </c>
      <c r="F51" s="215"/>
      <c r="G51" s="215">
        <v>5</v>
      </c>
      <c r="H51" s="215"/>
      <c r="I51" s="215"/>
      <c r="J51" s="21">
        <f t="shared" si="7"/>
        <v>125</v>
      </c>
      <c r="K51" s="214"/>
      <c r="L51" s="36">
        <f t="shared" si="0"/>
        <v>0</v>
      </c>
      <c r="M51" s="37"/>
      <c r="N51" s="38">
        <v>1.0900000000000001</v>
      </c>
      <c r="P51" s="39">
        <f t="shared" si="1"/>
        <v>0</v>
      </c>
      <c r="Q51" s="40">
        <f t="shared" si="8"/>
        <v>0</v>
      </c>
      <c r="R51" s="41" t="e">
        <f>#REF!*K51</f>
        <v>#REF!</v>
      </c>
      <c r="S51" s="42" t="e">
        <f t="shared" si="9"/>
        <v>#REF!</v>
      </c>
      <c r="T51" s="41">
        <f t="shared" si="2"/>
        <v>0</v>
      </c>
      <c r="U51" s="42">
        <f t="shared" si="10"/>
        <v>0</v>
      </c>
      <c r="V51" s="41">
        <f t="shared" si="3"/>
        <v>0</v>
      </c>
      <c r="W51" s="42">
        <f t="shared" si="4"/>
        <v>0</v>
      </c>
      <c r="X51" s="219" t="e">
        <f>+#REF!*K51</f>
        <v>#REF!</v>
      </c>
      <c r="Y51" s="42" t="e">
        <f t="shared" si="11"/>
        <v>#REF!</v>
      </c>
      <c r="Z51" s="41">
        <f t="shared" si="5"/>
        <v>0</v>
      </c>
      <c r="AA51" s="42">
        <f t="shared" si="6"/>
        <v>0</v>
      </c>
      <c r="AC51" s="236"/>
    </row>
    <row r="52" spans="1:29" hidden="1" x14ac:dyDescent="0.2">
      <c r="A52" s="33">
        <v>49</v>
      </c>
      <c r="B52" s="34" t="s">
        <v>212</v>
      </c>
      <c r="C52" s="35" t="s">
        <v>21</v>
      </c>
      <c r="D52" s="35">
        <v>9</v>
      </c>
      <c r="E52" s="257">
        <v>10</v>
      </c>
      <c r="F52" s="215"/>
      <c r="G52" s="215">
        <v>5</v>
      </c>
      <c r="H52" s="215"/>
      <c r="I52" s="215"/>
      <c r="J52" s="21">
        <f t="shared" si="7"/>
        <v>15</v>
      </c>
      <c r="K52" s="214"/>
      <c r="L52" s="36">
        <f t="shared" si="0"/>
        <v>0</v>
      </c>
      <c r="M52" s="37"/>
      <c r="N52" s="38">
        <v>1.0900000000000001</v>
      </c>
      <c r="P52" s="39">
        <f t="shared" si="1"/>
        <v>0</v>
      </c>
      <c r="Q52" s="40">
        <f t="shared" si="8"/>
        <v>0</v>
      </c>
      <c r="R52" s="41" t="e">
        <f>#REF!*K52</f>
        <v>#REF!</v>
      </c>
      <c r="S52" s="42" t="e">
        <f t="shared" si="9"/>
        <v>#REF!</v>
      </c>
      <c r="T52" s="41">
        <f t="shared" si="2"/>
        <v>0</v>
      </c>
      <c r="U52" s="42">
        <f t="shared" si="10"/>
        <v>0</v>
      </c>
      <c r="V52" s="41">
        <f t="shared" si="3"/>
        <v>0</v>
      </c>
      <c r="W52" s="42">
        <f t="shared" si="4"/>
        <v>0</v>
      </c>
      <c r="X52" s="219" t="e">
        <f>+#REF!*K52</f>
        <v>#REF!</v>
      </c>
      <c r="Y52" s="42" t="e">
        <f t="shared" si="11"/>
        <v>#REF!</v>
      </c>
      <c r="Z52" s="41">
        <f t="shared" si="5"/>
        <v>0</v>
      </c>
      <c r="AA52" s="42">
        <f t="shared" si="6"/>
        <v>0</v>
      </c>
      <c r="AC52" s="236"/>
    </row>
    <row r="53" spans="1:29" hidden="1" x14ac:dyDescent="0.2">
      <c r="A53" s="213">
        <v>50</v>
      </c>
      <c r="B53" s="43" t="s">
        <v>73</v>
      </c>
      <c r="C53" s="210" t="s">
        <v>21</v>
      </c>
      <c r="D53" s="210">
        <v>9</v>
      </c>
      <c r="E53" s="257">
        <v>0</v>
      </c>
      <c r="F53" s="215"/>
      <c r="G53" s="215">
        <v>0</v>
      </c>
      <c r="H53" s="215"/>
      <c r="I53" s="215"/>
      <c r="J53" s="21">
        <f t="shared" si="7"/>
        <v>0</v>
      </c>
      <c r="K53" s="214"/>
      <c r="L53" s="211">
        <f t="shared" si="0"/>
        <v>0</v>
      </c>
      <c r="M53" s="37"/>
      <c r="N53" s="38">
        <v>1.0900000000000001</v>
      </c>
      <c r="P53" s="39">
        <f t="shared" si="1"/>
        <v>0</v>
      </c>
      <c r="Q53" s="40">
        <f t="shared" si="8"/>
        <v>0</v>
      </c>
      <c r="R53" s="41" t="e">
        <f>#REF!*K53</f>
        <v>#REF!</v>
      </c>
      <c r="S53" s="42" t="e">
        <f t="shared" si="9"/>
        <v>#REF!</v>
      </c>
      <c r="T53" s="41">
        <f t="shared" si="2"/>
        <v>0</v>
      </c>
      <c r="U53" s="42">
        <f t="shared" si="10"/>
        <v>0</v>
      </c>
      <c r="V53" s="41">
        <f t="shared" si="3"/>
        <v>0</v>
      </c>
      <c r="W53" s="42">
        <f t="shared" si="4"/>
        <v>0</v>
      </c>
      <c r="X53" s="219" t="e">
        <f>+#REF!*K53</f>
        <v>#REF!</v>
      </c>
      <c r="Y53" s="42" t="e">
        <f t="shared" si="11"/>
        <v>#REF!</v>
      </c>
      <c r="Z53" s="41">
        <f t="shared" si="5"/>
        <v>0</v>
      </c>
      <c r="AA53" s="42">
        <f t="shared" si="6"/>
        <v>0</v>
      </c>
      <c r="AC53" s="236"/>
    </row>
    <row r="54" spans="1:29" hidden="1" x14ac:dyDescent="0.2">
      <c r="A54" s="33">
        <v>51</v>
      </c>
      <c r="B54" s="34" t="s">
        <v>72</v>
      </c>
      <c r="C54" s="35" t="s">
        <v>21</v>
      </c>
      <c r="D54" s="35">
        <v>9</v>
      </c>
      <c r="E54" s="257">
        <v>100</v>
      </c>
      <c r="F54" s="215"/>
      <c r="G54" s="215">
        <v>20</v>
      </c>
      <c r="H54" s="215"/>
      <c r="I54" s="215"/>
      <c r="J54" s="21">
        <f t="shared" si="7"/>
        <v>120</v>
      </c>
      <c r="K54" s="214"/>
      <c r="L54" s="36">
        <f t="shared" si="0"/>
        <v>0</v>
      </c>
      <c r="M54" s="37"/>
      <c r="N54" s="38">
        <v>1.0900000000000001</v>
      </c>
      <c r="P54" s="39">
        <f t="shared" si="1"/>
        <v>0</v>
      </c>
      <c r="Q54" s="40">
        <f t="shared" si="8"/>
        <v>0</v>
      </c>
      <c r="R54" s="41" t="e">
        <f>#REF!*K54</f>
        <v>#REF!</v>
      </c>
      <c r="S54" s="42" t="e">
        <f t="shared" si="9"/>
        <v>#REF!</v>
      </c>
      <c r="T54" s="41">
        <f t="shared" si="2"/>
        <v>0</v>
      </c>
      <c r="U54" s="42">
        <f t="shared" si="10"/>
        <v>0</v>
      </c>
      <c r="V54" s="41">
        <f t="shared" si="3"/>
        <v>0</v>
      </c>
      <c r="W54" s="42">
        <f t="shared" si="4"/>
        <v>0</v>
      </c>
      <c r="X54" s="219" t="e">
        <f>+#REF!*K54</f>
        <v>#REF!</v>
      </c>
      <c r="Y54" s="42" t="e">
        <f t="shared" si="11"/>
        <v>#REF!</v>
      </c>
      <c r="Z54" s="41">
        <f t="shared" si="5"/>
        <v>0</v>
      </c>
      <c r="AA54" s="42">
        <f t="shared" si="6"/>
        <v>0</v>
      </c>
      <c r="AC54" s="236"/>
    </row>
    <row r="55" spans="1:29" hidden="1" x14ac:dyDescent="0.2">
      <c r="A55" s="33">
        <v>52</v>
      </c>
      <c r="B55" s="34" t="s">
        <v>37</v>
      </c>
      <c r="C55" s="35" t="s">
        <v>21</v>
      </c>
      <c r="D55" s="35">
        <v>9</v>
      </c>
      <c r="E55" s="257">
        <v>80</v>
      </c>
      <c r="F55" s="215"/>
      <c r="G55" s="215">
        <v>0</v>
      </c>
      <c r="H55" s="215"/>
      <c r="I55" s="215"/>
      <c r="J55" s="21">
        <f t="shared" si="7"/>
        <v>80</v>
      </c>
      <c r="K55" s="214"/>
      <c r="L55" s="36">
        <f t="shared" si="0"/>
        <v>0</v>
      </c>
      <c r="M55" s="37"/>
      <c r="N55" s="38">
        <v>1.0900000000000001</v>
      </c>
      <c r="P55" s="39">
        <f t="shared" si="1"/>
        <v>0</v>
      </c>
      <c r="Q55" s="40">
        <f t="shared" si="8"/>
        <v>0</v>
      </c>
      <c r="R55" s="41" t="e">
        <f>#REF!*K55</f>
        <v>#REF!</v>
      </c>
      <c r="S55" s="42" t="e">
        <f t="shared" si="9"/>
        <v>#REF!</v>
      </c>
      <c r="T55" s="41">
        <f t="shared" si="2"/>
        <v>0</v>
      </c>
      <c r="U55" s="42">
        <f t="shared" si="10"/>
        <v>0</v>
      </c>
      <c r="V55" s="41">
        <f t="shared" si="3"/>
        <v>0</v>
      </c>
      <c r="W55" s="42">
        <f t="shared" si="4"/>
        <v>0</v>
      </c>
      <c r="X55" s="219" t="e">
        <f>+#REF!*K55</f>
        <v>#REF!</v>
      </c>
      <c r="Y55" s="42" t="e">
        <f t="shared" si="11"/>
        <v>#REF!</v>
      </c>
      <c r="Z55" s="41">
        <f t="shared" si="5"/>
        <v>0</v>
      </c>
      <c r="AA55" s="42">
        <f t="shared" si="6"/>
        <v>0</v>
      </c>
      <c r="AC55" s="236"/>
    </row>
    <row r="56" spans="1:29" hidden="1" x14ac:dyDescent="0.2">
      <c r="A56" s="33">
        <v>53</v>
      </c>
      <c r="B56" s="34" t="s">
        <v>213</v>
      </c>
      <c r="C56" s="35" t="s">
        <v>21</v>
      </c>
      <c r="D56" s="35">
        <v>9</v>
      </c>
      <c r="E56" s="257">
        <v>50</v>
      </c>
      <c r="F56" s="215"/>
      <c r="G56" s="215">
        <v>7</v>
      </c>
      <c r="H56" s="215"/>
      <c r="I56" s="215"/>
      <c r="J56" s="21">
        <f t="shared" si="7"/>
        <v>57</v>
      </c>
      <c r="K56" s="214"/>
      <c r="L56" s="36">
        <f t="shared" si="0"/>
        <v>0</v>
      </c>
      <c r="M56" s="37"/>
      <c r="N56" s="38">
        <v>1.0900000000000001</v>
      </c>
      <c r="P56" s="39">
        <f t="shared" si="1"/>
        <v>0</v>
      </c>
      <c r="Q56" s="40">
        <f t="shared" si="8"/>
        <v>0</v>
      </c>
      <c r="R56" s="41" t="e">
        <f>#REF!*K56</f>
        <v>#REF!</v>
      </c>
      <c r="S56" s="42" t="e">
        <f t="shared" si="9"/>
        <v>#REF!</v>
      </c>
      <c r="T56" s="41">
        <f t="shared" si="2"/>
        <v>0</v>
      </c>
      <c r="U56" s="42">
        <f t="shared" si="10"/>
        <v>0</v>
      </c>
      <c r="V56" s="41">
        <f t="shared" si="3"/>
        <v>0</v>
      </c>
      <c r="W56" s="42">
        <f t="shared" si="4"/>
        <v>0</v>
      </c>
      <c r="X56" s="219" t="e">
        <f>+#REF!*K56</f>
        <v>#REF!</v>
      </c>
      <c r="Y56" s="42" t="e">
        <f t="shared" si="11"/>
        <v>#REF!</v>
      </c>
      <c r="Z56" s="41">
        <f t="shared" si="5"/>
        <v>0</v>
      </c>
      <c r="AA56" s="42">
        <f t="shared" si="6"/>
        <v>0</v>
      </c>
      <c r="AC56" s="236"/>
    </row>
    <row r="57" spans="1:29" hidden="1" x14ac:dyDescent="0.2">
      <c r="A57" s="33">
        <v>54</v>
      </c>
      <c r="B57" s="34" t="s">
        <v>75</v>
      </c>
      <c r="C57" s="35" t="s">
        <v>24</v>
      </c>
      <c r="D57" s="35">
        <v>9</v>
      </c>
      <c r="E57" s="257">
        <v>25</v>
      </c>
      <c r="F57" s="215"/>
      <c r="G57" s="215">
        <v>0</v>
      </c>
      <c r="H57" s="215">
        <v>60</v>
      </c>
      <c r="I57" s="215"/>
      <c r="J57" s="21">
        <f t="shared" si="7"/>
        <v>85</v>
      </c>
      <c r="K57" s="214"/>
      <c r="L57" s="36">
        <f t="shared" si="0"/>
        <v>0</v>
      </c>
      <c r="M57" s="37"/>
      <c r="N57" s="38">
        <v>1.0900000000000001</v>
      </c>
      <c r="P57" s="39">
        <f t="shared" si="1"/>
        <v>0</v>
      </c>
      <c r="Q57" s="40">
        <f t="shared" si="8"/>
        <v>0</v>
      </c>
      <c r="R57" s="41" t="e">
        <f>#REF!*K57</f>
        <v>#REF!</v>
      </c>
      <c r="S57" s="42" t="e">
        <f t="shared" si="9"/>
        <v>#REF!</v>
      </c>
      <c r="T57" s="41">
        <f t="shared" si="2"/>
        <v>0</v>
      </c>
      <c r="U57" s="42">
        <f t="shared" si="10"/>
        <v>0</v>
      </c>
      <c r="V57" s="41">
        <f t="shared" si="3"/>
        <v>0</v>
      </c>
      <c r="W57" s="42">
        <f t="shared" si="4"/>
        <v>0</v>
      </c>
      <c r="X57" s="219" t="e">
        <f>+#REF!*K57</f>
        <v>#REF!</v>
      </c>
      <c r="Y57" s="42" t="e">
        <f t="shared" si="11"/>
        <v>#REF!</v>
      </c>
      <c r="Z57" s="41">
        <f t="shared" si="5"/>
        <v>0</v>
      </c>
      <c r="AA57" s="42">
        <f t="shared" si="6"/>
        <v>0</v>
      </c>
      <c r="AC57" s="236"/>
    </row>
    <row r="58" spans="1:29" hidden="1" x14ac:dyDescent="0.2">
      <c r="A58" s="33">
        <v>55</v>
      </c>
      <c r="B58" s="34" t="s">
        <v>74</v>
      </c>
      <c r="C58" s="35" t="s">
        <v>21</v>
      </c>
      <c r="D58" s="35">
        <v>9</v>
      </c>
      <c r="E58" s="257">
        <v>8</v>
      </c>
      <c r="F58" s="215"/>
      <c r="G58" s="215">
        <v>5</v>
      </c>
      <c r="H58" s="215">
        <v>50</v>
      </c>
      <c r="I58" s="215"/>
      <c r="J58" s="21">
        <f t="shared" si="7"/>
        <v>63</v>
      </c>
      <c r="K58" s="214"/>
      <c r="L58" s="36">
        <f t="shared" si="0"/>
        <v>0</v>
      </c>
      <c r="M58" s="37"/>
      <c r="N58" s="38">
        <v>1.0900000000000001</v>
      </c>
      <c r="P58" s="39">
        <f t="shared" si="1"/>
        <v>0</v>
      </c>
      <c r="Q58" s="40">
        <f t="shared" si="8"/>
        <v>0</v>
      </c>
      <c r="R58" s="41" t="e">
        <f>#REF!*K58</f>
        <v>#REF!</v>
      </c>
      <c r="S58" s="42" t="e">
        <f t="shared" si="9"/>
        <v>#REF!</v>
      </c>
      <c r="T58" s="41">
        <f t="shared" si="2"/>
        <v>0</v>
      </c>
      <c r="U58" s="42">
        <f t="shared" si="10"/>
        <v>0</v>
      </c>
      <c r="V58" s="41">
        <f t="shared" si="3"/>
        <v>0</v>
      </c>
      <c r="W58" s="42">
        <f t="shared" si="4"/>
        <v>0</v>
      </c>
      <c r="X58" s="219" t="e">
        <f>+#REF!*K58</f>
        <v>#REF!</v>
      </c>
      <c r="Y58" s="42" t="e">
        <f t="shared" si="11"/>
        <v>#REF!</v>
      </c>
      <c r="Z58" s="41">
        <f t="shared" si="5"/>
        <v>0</v>
      </c>
      <c r="AA58" s="42">
        <f t="shared" si="6"/>
        <v>0</v>
      </c>
      <c r="AC58" s="236"/>
    </row>
    <row r="59" spans="1:29" hidden="1" x14ac:dyDescent="0.2">
      <c r="A59" s="213">
        <v>56</v>
      </c>
      <c r="B59" s="43" t="s">
        <v>76</v>
      </c>
      <c r="C59" s="210" t="s">
        <v>21</v>
      </c>
      <c r="D59" s="210">
        <v>9</v>
      </c>
      <c r="E59" s="257">
        <v>0</v>
      </c>
      <c r="F59" s="215"/>
      <c r="G59" s="215">
        <v>0</v>
      </c>
      <c r="H59" s="215"/>
      <c r="I59" s="215"/>
      <c r="J59" s="21">
        <f t="shared" si="7"/>
        <v>0</v>
      </c>
      <c r="K59" s="214"/>
      <c r="L59" s="211">
        <f t="shared" si="0"/>
        <v>0</v>
      </c>
      <c r="M59" s="37"/>
      <c r="N59" s="38">
        <v>1.0900000000000001</v>
      </c>
      <c r="P59" s="39">
        <f t="shared" si="1"/>
        <v>0</v>
      </c>
      <c r="Q59" s="40">
        <f t="shared" si="8"/>
        <v>0</v>
      </c>
      <c r="R59" s="41" t="e">
        <f>#REF!*K59</f>
        <v>#REF!</v>
      </c>
      <c r="S59" s="42" t="e">
        <f t="shared" si="9"/>
        <v>#REF!</v>
      </c>
      <c r="T59" s="41">
        <f t="shared" si="2"/>
        <v>0</v>
      </c>
      <c r="U59" s="42">
        <f t="shared" si="10"/>
        <v>0</v>
      </c>
      <c r="V59" s="41">
        <f t="shared" si="3"/>
        <v>0</v>
      </c>
      <c r="W59" s="42">
        <f t="shared" si="4"/>
        <v>0</v>
      </c>
      <c r="X59" s="219" t="e">
        <f>+#REF!*K59</f>
        <v>#REF!</v>
      </c>
      <c r="Y59" s="42" t="e">
        <f t="shared" si="11"/>
        <v>#REF!</v>
      </c>
      <c r="Z59" s="41">
        <f t="shared" si="5"/>
        <v>0</v>
      </c>
      <c r="AA59" s="42">
        <f t="shared" si="6"/>
        <v>0</v>
      </c>
      <c r="AC59" s="236"/>
    </row>
    <row r="60" spans="1:29" hidden="1" x14ac:dyDescent="0.2">
      <c r="A60" s="33">
        <v>57</v>
      </c>
      <c r="B60" s="34" t="s">
        <v>38</v>
      </c>
      <c r="C60" s="35" t="s">
        <v>16</v>
      </c>
      <c r="D60" s="35">
        <v>9</v>
      </c>
      <c r="E60" s="257">
        <v>50</v>
      </c>
      <c r="F60" s="215"/>
      <c r="G60" s="215">
        <v>0</v>
      </c>
      <c r="H60" s="215"/>
      <c r="I60" s="215"/>
      <c r="J60" s="21">
        <f t="shared" si="7"/>
        <v>50</v>
      </c>
      <c r="K60" s="214"/>
      <c r="L60" s="36">
        <f t="shared" si="0"/>
        <v>0</v>
      </c>
      <c r="M60" s="37"/>
      <c r="N60" s="38">
        <v>1.0900000000000001</v>
      </c>
      <c r="P60" s="39">
        <f t="shared" si="1"/>
        <v>0</v>
      </c>
      <c r="Q60" s="40">
        <f t="shared" si="8"/>
        <v>0</v>
      </c>
      <c r="R60" s="41" t="e">
        <f>#REF!*K60</f>
        <v>#REF!</v>
      </c>
      <c r="S60" s="42" t="e">
        <f t="shared" si="9"/>
        <v>#REF!</v>
      </c>
      <c r="T60" s="41">
        <f t="shared" si="2"/>
        <v>0</v>
      </c>
      <c r="U60" s="42">
        <f t="shared" si="10"/>
        <v>0</v>
      </c>
      <c r="V60" s="41">
        <f t="shared" si="3"/>
        <v>0</v>
      </c>
      <c r="W60" s="42">
        <f t="shared" si="4"/>
        <v>0</v>
      </c>
      <c r="X60" s="219" t="e">
        <f>+#REF!*K60</f>
        <v>#REF!</v>
      </c>
      <c r="Y60" s="42" t="e">
        <f t="shared" si="11"/>
        <v>#REF!</v>
      </c>
      <c r="Z60" s="41">
        <f t="shared" si="5"/>
        <v>0</v>
      </c>
      <c r="AA60" s="42">
        <f t="shared" si="6"/>
        <v>0</v>
      </c>
      <c r="AC60" s="236"/>
    </row>
    <row r="61" spans="1:29" hidden="1" x14ac:dyDescent="0.2">
      <c r="A61" s="33">
        <v>58</v>
      </c>
      <c r="B61" s="34" t="s">
        <v>239</v>
      </c>
      <c r="C61" s="35" t="s">
        <v>21</v>
      </c>
      <c r="D61" s="35">
        <v>9</v>
      </c>
      <c r="E61" s="257">
        <v>30</v>
      </c>
      <c r="F61" s="215"/>
      <c r="G61" s="215">
        <v>0</v>
      </c>
      <c r="H61" s="215">
        <v>0</v>
      </c>
      <c r="I61" s="215"/>
      <c r="J61" s="21">
        <f t="shared" si="7"/>
        <v>30</v>
      </c>
      <c r="K61" s="214"/>
      <c r="L61" s="36">
        <f t="shared" si="0"/>
        <v>0</v>
      </c>
      <c r="M61" s="37"/>
      <c r="N61" s="38">
        <v>1.0900000000000001</v>
      </c>
      <c r="P61" s="39">
        <f t="shared" si="1"/>
        <v>0</v>
      </c>
      <c r="Q61" s="40">
        <f t="shared" si="8"/>
        <v>0</v>
      </c>
      <c r="R61" s="41" t="e">
        <f>#REF!*K61</f>
        <v>#REF!</v>
      </c>
      <c r="S61" s="42" t="e">
        <f t="shared" si="9"/>
        <v>#REF!</v>
      </c>
      <c r="T61" s="41">
        <f t="shared" si="2"/>
        <v>0</v>
      </c>
      <c r="U61" s="42">
        <f t="shared" si="10"/>
        <v>0</v>
      </c>
      <c r="V61" s="41">
        <f t="shared" si="3"/>
        <v>0</v>
      </c>
      <c r="W61" s="42">
        <f t="shared" si="4"/>
        <v>0</v>
      </c>
      <c r="X61" s="219" t="e">
        <f>+#REF!*K61</f>
        <v>#REF!</v>
      </c>
      <c r="Y61" s="42" t="e">
        <f t="shared" si="11"/>
        <v>#REF!</v>
      </c>
      <c r="Z61" s="41">
        <f>H61*K61</f>
        <v>0</v>
      </c>
      <c r="AA61" s="42">
        <f t="shared" si="6"/>
        <v>0</v>
      </c>
      <c r="AC61" s="236"/>
    </row>
    <row r="62" spans="1:29" hidden="1" x14ac:dyDescent="0.2">
      <c r="A62" s="33">
        <v>59</v>
      </c>
      <c r="B62" s="34" t="s">
        <v>240</v>
      </c>
      <c r="C62" s="35" t="s">
        <v>21</v>
      </c>
      <c r="D62" s="35">
        <v>9</v>
      </c>
      <c r="E62" s="257">
        <v>180</v>
      </c>
      <c r="F62" s="215"/>
      <c r="G62" s="215">
        <v>85</v>
      </c>
      <c r="H62" s="215">
        <v>20</v>
      </c>
      <c r="I62" s="215"/>
      <c r="J62" s="21">
        <f t="shared" si="7"/>
        <v>285</v>
      </c>
      <c r="K62" s="214"/>
      <c r="L62" s="36">
        <f t="shared" si="0"/>
        <v>0</v>
      </c>
      <c r="M62" s="37"/>
      <c r="N62" s="38">
        <v>1.0900000000000001</v>
      </c>
      <c r="P62" s="39">
        <f t="shared" si="1"/>
        <v>0</v>
      </c>
      <c r="Q62" s="40">
        <f t="shared" si="8"/>
        <v>0</v>
      </c>
      <c r="R62" s="41" t="e">
        <f>#REF!*K62</f>
        <v>#REF!</v>
      </c>
      <c r="S62" s="42" t="e">
        <f t="shared" si="9"/>
        <v>#REF!</v>
      </c>
      <c r="T62" s="41">
        <f t="shared" si="2"/>
        <v>0</v>
      </c>
      <c r="U62" s="42">
        <f t="shared" si="10"/>
        <v>0</v>
      </c>
      <c r="V62" s="41">
        <f t="shared" si="3"/>
        <v>0</v>
      </c>
      <c r="W62" s="42">
        <f t="shared" si="4"/>
        <v>0</v>
      </c>
      <c r="X62" s="219" t="e">
        <f>+#REF!*K62</f>
        <v>#REF!</v>
      </c>
      <c r="Y62" s="42" t="e">
        <f t="shared" si="11"/>
        <v>#REF!</v>
      </c>
      <c r="Z62" s="41">
        <f t="shared" si="5"/>
        <v>0</v>
      </c>
      <c r="AA62" s="42">
        <f t="shared" si="6"/>
        <v>0</v>
      </c>
      <c r="AC62" s="236"/>
    </row>
    <row r="63" spans="1:29" hidden="1" x14ac:dyDescent="0.2">
      <c r="A63" s="33">
        <v>60</v>
      </c>
      <c r="B63" s="34" t="s">
        <v>77</v>
      </c>
      <c r="C63" s="35" t="s">
        <v>21</v>
      </c>
      <c r="D63" s="35">
        <v>9</v>
      </c>
      <c r="E63" s="257">
        <v>15</v>
      </c>
      <c r="F63" s="215"/>
      <c r="G63" s="215">
        <v>3</v>
      </c>
      <c r="H63" s="215"/>
      <c r="I63" s="215"/>
      <c r="J63" s="21">
        <f t="shared" si="7"/>
        <v>18</v>
      </c>
      <c r="K63" s="214"/>
      <c r="L63" s="36">
        <f t="shared" si="0"/>
        <v>0</v>
      </c>
      <c r="M63" s="37"/>
      <c r="N63" s="44">
        <v>1.0900000000000001</v>
      </c>
      <c r="P63" s="39">
        <f t="shared" si="1"/>
        <v>0</v>
      </c>
      <c r="Q63" s="40">
        <f t="shared" si="8"/>
        <v>0</v>
      </c>
      <c r="R63" s="41" t="e">
        <f>#REF!*K63</f>
        <v>#REF!</v>
      </c>
      <c r="S63" s="42" t="e">
        <f t="shared" si="9"/>
        <v>#REF!</v>
      </c>
      <c r="T63" s="41">
        <f t="shared" si="2"/>
        <v>0</v>
      </c>
      <c r="U63" s="42">
        <f t="shared" si="10"/>
        <v>0</v>
      </c>
      <c r="V63" s="41">
        <f t="shared" si="3"/>
        <v>0</v>
      </c>
      <c r="W63" s="42">
        <f t="shared" si="4"/>
        <v>0</v>
      </c>
      <c r="X63" s="219" t="e">
        <f>+#REF!*K63</f>
        <v>#REF!</v>
      </c>
      <c r="Y63" s="42" t="e">
        <f t="shared" si="11"/>
        <v>#REF!</v>
      </c>
      <c r="Z63" s="41">
        <f t="shared" si="5"/>
        <v>0</v>
      </c>
      <c r="AA63" s="42">
        <f t="shared" si="6"/>
        <v>0</v>
      </c>
      <c r="AC63" s="236"/>
    </row>
    <row r="64" spans="1:29" hidden="1" x14ac:dyDescent="0.2">
      <c r="A64" s="33">
        <v>61</v>
      </c>
      <c r="B64" s="34" t="s">
        <v>78</v>
      </c>
      <c r="C64" s="35" t="s">
        <v>21</v>
      </c>
      <c r="D64" s="35">
        <v>9</v>
      </c>
      <c r="E64" s="257">
        <v>15</v>
      </c>
      <c r="F64" s="215"/>
      <c r="G64" s="215">
        <v>25</v>
      </c>
      <c r="H64" s="215">
        <v>40</v>
      </c>
      <c r="I64" s="215"/>
      <c r="J64" s="21">
        <f t="shared" si="7"/>
        <v>80</v>
      </c>
      <c r="K64" s="214"/>
      <c r="L64" s="36">
        <f t="shared" si="0"/>
        <v>0</v>
      </c>
      <c r="M64" s="37"/>
      <c r="N64" s="38">
        <v>1.0900000000000001</v>
      </c>
      <c r="P64" s="39">
        <f t="shared" si="1"/>
        <v>0</v>
      </c>
      <c r="Q64" s="40">
        <f t="shared" si="8"/>
        <v>0</v>
      </c>
      <c r="R64" s="41" t="e">
        <f>#REF!*K64</f>
        <v>#REF!</v>
      </c>
      <c r="S64" s="42" t="e">
        <f t="shared" si="9"/>
        <v>#REF!</v>
      </c>
      <c r="T64" s="41">
        <f t="shared" si="2"/>
        <v>0</v>
      </c>
      <c r="U64" s="42">
        <f t="shared" si="10"/>
        <v>0</v>
      </c>
      <c r="V64" s="41">
        <f t="shared" si="3"/>
        <v>0</v>
      </c>
      <c r="W64" s="42">
        <f t="shared" si="4"/>
        <v>0</v>
      </c>
      <c r="X64" s="219" t="e">
        <f>+#REF!*K64</f>
        <v>#REF!</v>
      </c>
      <c r="Y64" s="42" t="e">
        <f t="shared" si="11"/>
        <v>#REF!</v>
      </c>
      <c r="Z64" s="41">
        <f t="shared" si="5"/>
        <v>0</v>
      </c>
      <c r="AA64" s="42">
        <f t="shared" si="6"/>
        <v>0</v>
      </c>
      <c r="AC64" s="236"/>
    </row>
    <row r="65" spans="1:29" hidden="1" x14ac:dyDescent="0.2">
      <c r="A65" s="33">
        <v>62</v>
      </c>
      <c r="B65" s="34" t="s">
        <v>79</v>
      </c>
      <c r="C65" s="35" t="s">
        <v>21</v>
      </c>
      <c r="D65" s="35">
        <v>9</v>
      </c>
      <c r="E65" s="257">
        <v>20</v>
      </c>
      <c r="F65" s="215"/>
      <c r="G65" s="215">
        <v>10</v>
      </c>
      <c r="H65" s="215"/>
      <c r="I65" s="215"/>
      <c r="J65" s="21">
        <f t="shared" si="7"/>
        <v>30</v>
      </c>
      <c r="K65" s="214"/>
      <c r="L65" s="36">
        <f t="shared" si="0"/>
        <v>0</v>
      </c>
      <c r="M65" s="37"/>
      <c r="N65" s="45">
        <v>1.0900000000000001</v>
      </c>
      <c r="P65" s="39">
        <f t="shared" si="1"/>
        <v>0</v>
      </c>
      <c r="Q65" s="40">
        <f t="shared" si="8"/>
        <v>0</v>
      </c>
      <c r="R65" s="41" t="e">
        <f>#REF!*K65</f>
        <v>#REF!</v>
      </c>
      <c r="S65" s="42" t="e">
        <f t="shared" si="9"/>
        <v>#REF!</v>
      </c>
      <c r="T65" s="41">
        <f t="shared" si="2"/>
        <v>0</v>
      </c>
      <c r="U65" s="42">
        <f t="shared" si="10"/>
        <v>0</v>
      </c>
      <c r="V65" s="41">
        <f t="shared" si="3"/>
        <v>0</v>
      </c>
      <c r="W65" s="42">
        <f t="shared" si="4"/>
        <v>0</v>
      </c>
      <c r="X65" s="219" t="e">
        <f>+#REF!*K65</f>
        <v>#REF!</v>
      </c>
      <c r="Y65" s="42" t="e">
        <f t="shared" si="11"/>
        <v>#REF!</v>
      </c>
      <c r="Z65" s="41">
        <f t="shared" si="5"/>
        <v>0</v>
      </c>
      <c r="AA65" s="42">
        <f t="shared" si="6"/>
        <v>0</v>
      </c>
      <c r="AC65" s="236"/>
    </row>
    <row r="66" spans="1:29" hidden="1" x14ac:dyDescent="0.2">
      <c r="A66" s="33">
        <v>65</v>
      </c>
      <c r="B66" s="34" t="s">
        <v>214</v>
      </c>
      <c r="C66" s="35" t="s">
        <v>21</v>
      </c>
      <c r="D66" s="35">
        <v>9</v>
      </c>
      <c r="E66" s="257">
        <v>100</v>
      </c>
      <c r="F66" s="215"/>
      <c r="G66" s="215">
        <v>10</v>
      </c>
      <c r="H66" s="215"/>
      <c r="I66" s="215"/>
      <c r="J66" s="21">
        <f t="shared" si="7"/>
        <v>110</v>
      </c>
      <c r="K66" s="214"/>
      <c r="L66" s="36">
        <f t="shared" si="0"/>
        <v>0</v>
      </c>
      <c r="M66" s="37"/>
      <c r="N66" s="45">
        <v>1.0900000000000001</v>
      </c>
      <c r="P66" s="39">
        <f t="shared" si="1"/>
        <v>0</v>
      </c>
      <c r="Q66" s="40">
        <f t="shared" si="8"/>
        <v>0</v>
      </c>
      <c r="R66" s="41" t="e">
        <f>#REF!*K66</f>
        <v>#REF!</v>
      </c>
      <c r="S66" s="42" t="e">
        <f t="shared" si="9"/>
        <v>#REF!</v>
      </c>
      <c r="T66" s="41">
        <f t="shared" si="2"/>
        <v>0</v>
      </c>
      <c r="U66" s="42">
        <f t="shared" si="10"/>
        <v>0</v>
      </c>
      <c r="V66" s="41">
        <f t="shared" si="3"/>
        <v>0</v>
      </c>
      <c r="W66" s="42">
        <f t="shared" si="4"/>
        <v>0</v>
      </c>
      <c r="X66" s="219" t="e">
        <f>+#REF!*K66</f>
        <v>#REF!</v>
      </c>
      <c r="Y66" s="42" t="e">
        <f t="shared" si="11"/>
        <v>#REF!</v>
      </c>
      <c r="Z66" s="41">
        <f t="shared" si="5"/>
        <v>0</v>
      </c>
      <c r="AA66" s="42">
        <f t="shared" si="6"/>
        <v>0</v>
      </c>
      <c r="AC66" s="236"/>
    </row>
    <row r="67" spans="1:29" hidden="1" x14ac:dyDescent="0.2">
      <c r="A67" s="33">
        <v>66</v>
      </c>
      <c r="B67" s="34" t="s">
        <v>80</v>
      </c>
      <c r="C67" s="35" t="s">
        <v>21</v>
      </c>
      <c r="D67" s="35">
        <v>9</v>
      </c>
      <c r="E67" s="257">
        <v>2500</v>
      </c>
      <c r="F67" s="215"/>
      <c r="G67" s="215">
        <v>0</v>
      </c>
      <c r="H67" s="215"/>
      <c r="I67" s="215"/>
      <c r="J67" s="21">
        <f t="shared" si="7"/>
        <v>2500</v>
      </c>
      <c r="K67" s="214"/>
      <c r="L67" s="36">
        <f t="shared" si="0"/>
        <v>0</v>
      </c>
      <c r="M67" s="37"/>
      <c r="N67" s="38">
        <v>1.0900000000000001</v>
      </c>
      <c r="P67" s="39">
        <f t="shared" si="1"/>
        <v>0</v>
      </c>
      <c r="Q67" s="40">
        <f t="shared" si="8"/>
        <v>0</v>
      </c>
      <c r="R67" s="41" t="e">
        <f>#REF!*K67</f>
        <v>#REF!</v>
      </c>
      <c r="S67" s="42" t="e">
        <f t="shared" si="9"/>
        <v>#REF!</v>
      </c>
      <c r="T67" s="41">
        <f t="shared" si="2"/>
        <v>0</v>
      </c>
      <c r="U67" s="42">
        <f t="shared" si="10"/>
        <v>0</v>
      </c>
      <c r="V67" s="41">
        <f t="shared" si="3"/>
        <v>0</v>
      </c>
      <c r="W67" s="42">
        <f t="shared" si="4"/>
        <v>0</v>
      </c>
      <c r="X67" s="219" t="e">
        <f>+#REF!*K67</f>
        <v>#REF!</v>
      </c>
      <c r="Y67" s="42" t="e">
        <f t="shared" si="11"/>
        <v>#REF!</v>
      </c>
      <c r="Z67" s="41">
        <f t="shared" si="5"/>
        <v>0</v>
      </c>
      <c r="AA67" s="42">
        <f t="shared" si="6"/>
        <v>0</v>
      </c>
      <c r="AC67" s="236"/>
    </row>
    <row r="68" spans="1:29" hidden="1" x14ac:dyDescent="0.2">
      <c r="A68" s="33">
        <v>67</v>
      </c>
      <c r="B68" s="34" t="s">
        <v>81</v>
      </c>
      <c r="C68" s="35" t="s">
        <v>21</v>
      </c>
      <c r="D68" s="35">
        <v>9</v>
      </c>
      <c r="E68" s="257">
        <v>60</v>
      </c>
      <c r="F68" s="215"/>
      <c r="G68" s="215">
        <v>30</v>
      </c>
      <c r="H68" s="215"/>
      <c r="I68" s="215"/>
      <c r="J68" s="21">
        <f t="shared" si="7"/>
        <v>90</v>
      </c>
      <c r="K68" s="214"/>
      <c r="L68" s="36">
        <f t="shared" si="0"/>
        <v>0</v>
      </c>
      <c r="M68" s="37"/>
      <c r="N68" s="45">
        <v>1.0900000000000001</v>
      </c>
      <c r="P68" s="39">
        <f t="shared" si="1"/>
        <v>0</v>
      </c>
      <c r="Q68" s="40">
        <f t="shared" si="8"/>
        <v>0</v>
      </c>
      <c r="R68" s="41" t="e">
        <f>#REF!*K68</f>
        <v>#REF!</v>
      </c>
      <c r="S68" s="42" t="e">
        <f t="shared" si="9"/>
        <v>#REF!</v>
      </c>
      <c r="T68" s="41">
        <f t="shared" si="2"/>
        <v>0</v>
      </c>
      <c r="U68" s="42">
        <f t="shared" si="10"/>
        <v>0</v>
      </c>
      <c r="V68" s="41">
        <f t="shared" si="3"/>
        <v>0</v>
      </c>
      <c r="W68" s="42">
        <f t="shared" si="4"/>
        <v>0</v>
      </c>
      <c r="X68" s="219" t="e">
        <f>+#REF!*K68</f>
        <v>#REF!</v>
      </c>
      <c r="Y68" s="42" t="e">
        <f t="shared" si="11"/>
        <v>#REF!</v>
      </c>
      <c r="Z68" s="41">
        <f t="shared" si="5"/>
        <v>0</v>
      </c>
      <c r="AA68" s="42">
        <f t="shared" si="6"/>
        <v>0</v>
      </c>
      <c r="AC68" s="236"/>
    </row>
    <row r="69" spans="1:29" hidden="1" x14ac:dyDescent="0.2">
      <c r="A69" s="213">
        <v>68</v>
      </c>
      <c r="B69" s="43" t="s">
        <v>82</v>
      </c>
      <c r="C69" s="210" t="s">
        <v>12</v>
      </c>
      <c r="D69" s="210">
        <v>9</v>
      </c>
      <c r="E69" s="257">
        <v>0</v>
      </c>
      <c r="F69" s="215"/>
      <c r="G69" s="215">
        <v>0</v>
      </c>
      <c r="H69" s="215"/>
      <c r="I69" s="215"/>
      <c r="J69" s="21">
        <f t="shared" si="7"/>
        <v>0</v>
      </c>
      <c r="K69" s="214"/>
      <c r="L69" s="211">
        <f t="shared" si="0"/>
        <v>0</v>
      </c>
      <c r="M69" s="37"/>
      <c r="N69" s="45">
        <v>1.0900000000000001</v>
      </c>
      <c r="P69" s="39">
        <f t="shared" si="1"/>
        <v>0</v>
      </c>
      <c r="Q69" s="40">
        <f t="shared" si="8"/>
        <v>0</v>
      </c>
      <c r="R69" s="41" t="e">
        <f>#REF!*K69</f>
        <v>#REF!</v>
      </c>
      <c r="S69" s="42" t="e">
        <f t="shared" si="9"/>
        <v>#REF!</v>
      </c>
      <c r="T69" s="41">
        <f t="shared" si="2"/>
        <v>0</v>
      </c>
      <c r="U69" s="42">
        <f t="shared" si="10"/>
        <v>0</v>
      </c>
      <c r="V69" s="41">
        <f t="shared" si="3"/>
        <v>0</v>
      </c>
      <c r="W69" s="42">
        <f t="shared" si="4"/>
        <v>0</v>
      </c>
      <c r="X69" s="219" t="e">
        <f>+#REF!*K69</f>
        <v>#REF!</v>
      </c>
      <c r="Y69" s="42" t="e">
        <f t="shared" si="11"/>
        <v>#REF!</v>
      </c>
      <c r="Z69" s="41">
        <f t="shared" si="5"/>
        <v>0</v>
      </c>
      <c r="AA69" s="42">
        <f t="shared" si="6"/>
        <v>0</v>
      </c>
      <c r="AC69" s="236"/>
    </row>
    <row r="70" spans="1:29" hidden="1" x14ac:dyDescent="0.2">
      <c r="A70" s="33">
        <v>69</v>
      </c>
      <c r="B70" s="34" t="s">
        <v>243</v>
      </c>
      <c r="C70" s="35" t="s">
        <v>12</v>
      </c>
      <c r="D70" s="35">
        <v>9</v>
      </c>
      <c r="E70" s="257">
        <v>150</v>
      </c>
      <c r="F70" s="215"/>
      <c r="G70" s="215">
        <v>80</v>
      </c>
      <c r="H70" s="215"/>
      <c r="I70" s="215"/>
      <c r="J70" s="21">
        <f t="shared" si="7"/>
        <v>230</v>
      </c>
      <c r="K70" s="214"/>
      <c r="L70" s="36">
        <f t="shared" si="0"/>
        <v>0</v>
      </c>
      <c r="M70" s="37"/>
      <c r="N70" s="45">
        <v>1.0900000000000001</v>
      </c>
      <c r="P70" s="39">
        <f t="shared" si="1"/>
        <v>0</v>
      </c>
      <c r="Q70" s="40">
        <f t="shared" si="8"/>
        <v>0</v>
      </c>
      <c r="R70" s="41" t="e">
        <f>#REF!*K70</f>
        <v>#REF!</v>
      </c>
      <c r="S70" s="42" t="e">
        <f t="shared" si="9"/>
        <v>#REF!</v>
      </c>
      <c r="T70" s="41">
        <f t="shared" si="2"/>
        <v>0</v>
      </c>
      <c r="U70" s="42">
        <f t="shared" si="10"/>
        <v>0</v>
      </c>
      <c r="V70" s="41">
        <f t="shared" si="3"/>
        <v>0</v>
      </c>
      <c r="W70" s="42">
        <f t="shared" si="4"/>
        <v>0</v>
      </c>
      <c r="X70" s="219" t="e">
        <f>+#REF!*K70</f>
        <v>#REF!</v>
      </c>
      <c r="Y70" s="42" t="e">
        <f t="shared" si="11"/>
        <v>#REF!</v>
      </c>
      <c r="Z70" s="41">
        <f t="shared" si="5"/>
        <v>0</v>
      </c>
      <c r="AA70" s="42">
        <f t="shared" si="6"/>
        <v>0</v>
      </c>
      <c r="AC70" s="236"/>
    </row>
    <row r="71" spans="1:29" hidden="1" x14ac:dyDescent="0.2">
      <c r="A71" s="33">
        <v>70</v>
      </c>
      <c r="B71" s="34" t="s">
        <v>244</v>
      </c>
      <c r="C71" s="35" t="s">
        <v>21</v>
      </c>
      <c r="D71" s="35">
        <v>9</v>
      </c>
      <c r="E71" s="257">
        <v>300</v>
      </c>
      <c r="F71" s="215"/>
      <c r="G71" s="215">
        <v>240</v>
      </c>
      <c r="H71" s="215"/>
      <c r="I71" s="215"/>
      <c r="J71" s="21">
        <f t="shared" si="7"/>
        <v>540</v>
      </c>
      <c r="K71" s="214"/>
      <c r="L71" s="36">
        <f t="shared" si="0"/>
        <v>0</v>
      </c>
      <c r="M71" s="37"/>
      <c r="N71" s="45">
        <v>1.0900000000000001</v>
      </c>
      <c r="P71" s="39">
        <f t="shared" si="1"/>
        <v>0</v>
      </c>
      <c r="Q71" s="40">
        <f t="shared" si="8"/>
        <v>0</v>
      </c>
      <c r="R71" s="41" t="e">
        <f>#REF!*K71</f>
        <v>#REF!</v>
      </c>
      <c r="S71" s="42" t="e">
        <f t="shared" si="9"/>
        <v>#REF!</v>
      </c>
      <c r="T71" s="41">
        <f t="shared" si="2"/>
        <v>0</v>
      </c>
      <c r="U71" s="42">
        <f t="shared" si="10"/>
        <v>0</v>
      </c>
      <c r="V71" s="41">
        <f t="shared" si="3"/>
        <v>0</v>
      </c>
      <c r="W71" s="42">
        <f t="shared" si="4"/>
        <v>0</v>
      </c>
      <c r="X71" s="219" t="e">
        <f>+#REF!*K71</f>
        <v>#REF!</v>
      </c>
      <c r="Y71" s="42" t="e">
        <f t="shared" si="11"/>
        <v>#REF!</v>
      </c>
      <c r="Z71" s="41">
        <f t="shared" si="5"/>
        <v>0</v>
      </c>
      <c r="AA71" s="42">
        <f t="shared" si="6"/>
        <v>0</v>
      </c>
      <c r="AC71" s="236"/>
    </row>
    <row r="72" spans="1:29" hidden="1" x14ac:dyDescent="0.2">
      <c r="A72" s="33">
        <v>71</v>
      </c>
      <c r="B72" s="34" t="s">
        <v>83</v>
      </c>
      <c r="C72" s="35" t="s">
        <v>21</v>
      </c>
      <c r="D72" s="35">
        <v>9</v>
      </c>
      <c r="E72" s="257">
        <v>150</v>
      </c>
      <c r="F72" s="215"/>
      <c r="G72" s="215">
        <v>20</v>
      </c>
      <c r="H72" s="215"/>
      <c r="I72" s="215"/>
      <c r="J72" s="21">
        <f t="shared" si="7"/>
        <v>170</v>
      </c>
      <c r="K72" s="214"/>
      <c r="L72" s="36">
        <f t="shared" si="0"/>
        <v>0</v>
      </c>
      <c r="M72" s="37"/>
      <c r="N72" s="38">
        <v>1.0900000000000001</v>
      </c>
      <c r="P72" s="39">
        <f t="shared" si="1"/>
        <v>0</v>
      </c>
      <c r="Q72" s="40">
        <f t="shared" si="8"/>
        <v>0</v>
      </c>
      <c r="R72" s="41" t="e">
        <f>#REF!*K72</f>
        <v>#REF!</v>
      </c>
      <c r="S72" s="42" t="e">
        <f t="shared" si="9"/>
        <v>#REF!</v>
      </c>
      <c r="T72" s="41">
        <f t="shared" si="2"/>
        <v>0</v>
      </c>
      <c r="U72" s="42">
        <f t="shared" si="10"/>
        <v>0</v>
      </c>
      <c r="V72" s="41">
        <f t="shared" si="3"/>
        <v>0</v>
      </c>
      <c r="W72" s="42">
        <f t="shared" si="4"/>
        <v>0</v>
      </c>
      <c r="X72" s="219" t="e">
        <f>+#REF!*K72</f>
        <v>#REF!</v>
      </c>
      <c r="Y72" s="42" t="e">
        <f t="shared" si="11"/>
        <v>#REF!</v>
      </c>
      <c r="Z72" s="41">
        <f t="shared" si="5"/>
        <v>0</v>
      </c>
      <c r="AA72" s="42">
        <f t="shared" si="6"/>
        <v>0</v>
      </c>
      <c r="AC72" s="236"/>
    </row>
    <row r="73" spans="1:29" hidden="1" x14ac:dyDescent="0.2">
      <c r="A73" s="33">
        <v>72</v>
      </c>
      <c r="B73" s="34" t="s">
        <v>84</v>
      </c>
      <c r="C73" s="35" t="s">
        <v>21</v>
      </c>
      <c r="D73" s="35">
        <v>9</v>
      </c>
      <c r="E73" s="257">
        <v>60</v>
      </c>
      <c r="F73" s="215"/>
      <c r="G73" s="215">
        <v>0</v>
      </c>
      <c r="H73" s="215"/>
      <c r="I73" s="215"/>
      <c r="J73" s="21">
        <f t="shared" si="7"/>
        <v>60</v>
      </c>
      <c r="K73" s="214"/>
      <c r="L73" s="36">
        <f t="shared" si="0"/>
        <v>0</v>
      </c>
      <c r="M73" s="37"/>
      <c r="N73" s="38">
        <v>1.0900000000000001</v>
      </c>
      <c r="P73" s="39">
        <f t="shared" si="1"/>
        <v>0</v>
      </c>
      <c r="Q73" s="40">
        <f t="shared" si="8"/>
        <v>0</v>
      </c>
      <c r="R73" s="41" t="e">
        <f>#REF!*K73</f>
        <v>#REF!</v>
      </c>
      <c r="S73" s="42" t="e">
        <f t="shared" si="9"/>
        <v>#REF!</v>
      </c>
      <c r="T73" s="41">
        <f t="shared" si="2"/>
        <v>0</v>
      </c>
      <c r="U73" s="42">
        <f t="shared" si="10"/>
        <v>0</v>
      </c>
      <c r="V73" s="41">
        <f t="shared" si="3"/>
        <v>0</v>
      </c>
      <c r="W73" s="42">
        <f t="shared" si="4"/>
        <v>0</v>
      </c>
      <c r="X73" s="219" t="e">
        <f>+#REF!*K73</f>
        <v>#REF!</v>
      </c>
      <c r="Y73" s="42" t="e">
        <f t="shared" si="11"/>
        <v>#REF!</v>
      </c>
      <c r="Z73" s="41">
        <f t="shared" si="5"/>
        <v>0</v>
      </c>
      <c r="AA73" s="42">
        <f t="shared" si="6"/>
        <v>0</v>
      </c>
      <c r="AC73" s="236"/>
    </row>
    <row r="74" spans="1:29" hidden="1" x14ac:dyDescent="0.2">
      <c r="A74" s="33">
        <v>73</v>
      </c>
      <c r="B74" s="34" t="s">
        <v>85</v>
      </c>
      <c r="C74" s="35" t="s">
        <v>21</v>
      </c>
      <c r="D74" s="35">
        <v>9</v>
      </c>
      <c r="E74" s="257">
        <v>0</v>
      </c>
      <c r="F74" s="215"/>
      <c r="G74" s="215">
        <v>100</v>
      </c>
      <c r="H74" s="215"/>
      <c r="I74" s="215"/>
      <c r="J74" s="21">
        <f t="shared" si="7"/>
        <v>100</v>
      </c>
      <c r="K74" s="214"/>
      <c r="L74" s="36">
        <f t="shared" ref="L74:L137" si="12">J74*K74</f>
        <v>0</v>
      </c>
      <c r="M74" s="37"/>
      <c r="N74" s="45">
        <v>1.0900000000000001</v>
      </c>
      <c r="P74" s="39">
        <f t="shared" ref="P74:P137" si="13">E74*K74</f>
        <v>0</v>
      </c>
      <c r="Q74" s="40">
        <f t="shared" si="8"/>
        <v>0</v>
      </c>
      <c r="R74" s="41" t="e">
        <f>#REF!*K74</f>
        <v>#REF!</v>
      </c>
      <c r="S74" s="42" t="e">
        <f t="shared" si="9"/>
        <v>#REF!</v>
      </c>
      <c r="T74" s="41">
        <f t="shared" ref="T74:T137" si="14">F74*K74</f>
        <v>0</v>
      </c>
      <c r="U74" s="42">
        <f t="shared" si="10"/>
        <v>0</v>
      </c>
      <c r="V74" s="41">
        <f t="shared" ref="V74:V137" si="15">G74*K74</f>
        <v>0</v>
      </c>
      <c r="W74" s="42">
        <f t="shared" ref="W74:W137" si="16">V74*N74</f>
        <v>0</v>
      </c>
      <c r="X74" s="219" t="e">
        <f>+#REF!*K74</f>
        <v>#REF!</v>
      </c>
      <c r="Y74" s="42" t="e">
        <f t="shared" si="11"/>
        <v>#REF!</v>
      </c>
      <c r="Z74" s="41">
        <f t="shared" ref="Z74:Z137" si="17">H74*K74</f>
        <v>0</v>
      </c>
      <c r="AA74" s="42">
        <f t="shared" ref="AA74:AA137" si="18">Z74*N74</f>
        <v>0</v>
      </c>
      <c r="AC74" s="236"/>
    </row>
    <row r="75" spans="1:29" hidden="1" x14ac:dyDescent="0.2">
      <c r="A75" s="33">
        <v>74</v>
      </c>
      <c r="B75" s="34" t="s">
        <v>86</v>
      </c>
      <c r="C75" s="35" t="s">
        <v>21</v>
      </c>
      <c r="D75" s="35">
        <v>9</v>
      </c>
      <c r="E75" s="257">
        <v>150</v>
      </c>
      <c r="F75" s="215"/>
      <c r="G75" s="215">
        <v>10</v>
      </c>
      <c r="H75" s="215"/>
      <c r="I75" s="215"/>
      <c r="J75" s="21">
        <f t="shared" ref="J75:J138" si="19">SUM(E75:I75)</f>
        <v>160</v>
      </c>
      <c r="K75" s="214"/>
      <c r="L75" s="36">
        <f t="shared" si="12"/>
        <v>0</v>
      </c>
      <c r="M75" s="37"/>
      <c r="N75" s="45">
        <v>1.0900000000000001</v>
      </c>
      <c r="P75" s="39">
        <f t="shared" si="13"/>
        <v>0</v>
      </c>
      <c r="Q75" s="40">
        <f t="shared" ref="Q75:Q138" si="20">P75*N75</f>
        <v>0</v>
      </c>
      <c r="R75" s="41" t="e">
        <f>#REF!*K75</f>
        <v>#REF!</v>
      </c>
      <c r="S75" s="42" t="e">
        <f t="shared" ref="S75:S138" si="21">R75*N75</f>
        <v>#REF!</v>
      </c>
      <c r="T75" s="41">
        <f t="shared" si="14"/>
        <v>0</v>
      </c>
      <c r="U75" s="42">
        <f t="shared" ref="U75:U138" si="22">T75*N75</f>
        <v>0</v>
      </c>
      <c r="V75" s="41">
        <f t="shared" si="15"/>
        <v>0</v>
      </c>
      <c r="W75" s="42">
        <f t="shared" si="16"/>
        <v>0</v>
      </c>
      <c r="X75" s="219" t="e">
        <f>+#REF!*K75</f>
        <v>#REF!</v>
      </c>
      <c r="Y75" s="42" t="e">
        <f t="shared" ref="Y75:Y138" si="23">X75*N75</f>
        <v>#REF!</v>
      </c>
      <c r="Z75" s="41">
        <f t="shared" si="17"/>
        <v>0</v>
      </c>
      <c r="AA75" s="42">
        <f t="shared" si="18"/>
        <v>0</v>
      </c>
      <c r="AC75" s="236"/>
    </row>
    <row r="76" spans="1:29" hidden="1" x14ac:dyDescent="0.2">
      <c r="A76" s="33">
        <v>75</v>
      </c>
      <c r="B76" s="34" t="s">
        <v>215</v>
      </c>
      <c r="C76" s="35" t="s">
        <v>21</v>
      </c>
      <c r="D76" s="35">
        <v>9</v>
      </c>
      <c r="E76" s="257">
        <v>2400</v>
      </c>
      <c r="F76" s="215">
        <v>4500</v>
      </c>
      <c r="G76" s="215">
        <v>20</v>
      </c>
      <c r="H76" s="215"/>
      <c r="I76" s="215"/>
      <c r="J76" s="21">
        <f t="shared" si="19"/>
        <v>6920</v>
      </c>
      <c r="K76" s="214"/>
      <c r="L76" s="36">
        <f t="shared" si="12"/>
        <v>0</v>
      </c>
      <c r="M76" s="37"/>
      <c r="N76" s="45">
        <v>1.0900000000000001</v>
      </c>
      <c r="P76" s="39">
        <f t="shared" si="13"/>
        <v>0</v>
      </c>
      <c r="Q76" s="40">
        <f t="shared" si="20"/>
        <v>0</v>
      </c>
      <c r="R76" s="41" t="e">
        <f>#REF!*K76</f>
        <v>#REF!</v>
      </c>
      <c r="S76" s="42" t="e">
        <f t="shared" si="21"/>
        <v>#REF!</v>
      </c>
      <c r="T76" s="41">
        <f t="shared" si="14"/>
        <v>0</v>
      </c>
      <c r="U76" s="42">
        <f t="shared" si="22"/>
        <v>0</v>
      </c>
      <c r="V76" s="41">
        <f t="shared" si="15"/>
        <v>0</v>
      </c>
      <c r="W76" s="42">
        <f t="shared" si="16"/>
        <v>0</v>
      </c>
      <c r="X76" s="219" t="e">
        <f>+#REF!*K76</f>
        <v>#REF!</v>
      </c>
      <c r="Y76" s="42" t="e">
        <f t="shared" si="23"/>
        <v>#REF!</v>
      </c>
      <c r="Z76" s="41">
        <f t="shared" si="17"/>
        <v>0</v>
      </c>
      <c r="AA76" s="42">
        <f t="shared" si="18"/>
        <v>0</v>
      </c>
      <c r="AC76" s="236"/>
    </row>
    <row r="77" spans="1:29" hidden="1" x14ac:dyDescent="0.2">
      <c r="A77" s="33">
        <v>76</v>
      </c>
      <c r="B77" s="34" t="s">
        <v>198</v>
      </c>
      <c r="C77" s="35" t="s">
        <v>63</v>
      </c>
      <c r="D77" s="35">
        <v>9</v>
      </c>
      <c r="E77" s="257">
        <v>0</v>
      </c>
      <c r="F77" s="215"/>
      <c r="G77" s="215">
        <v>20</v>
      </c>
      <c r="H77" s="215"/>
      <c r="I77" s="215"/>
      <c r="J77" s="21">
        <f t="shared" si="19"/>
        <v>20</v>
      </c>
      <c r="K77" s="214"/>
      <c r="L77" s="36">
        <f t="shared" si="12"/>
        <v>0</v>
      </c>
      <c r="M77" s="37"/>
      <c r="N77" s="45">
        <v>1.0900000000000001</v>
      </c>
      <c r="P77" s="39">
        <f t="shared" si="13"/>
        <v>0</v>
      </c>
      <c r="Q77" s="40">
        <f t="shared" si="20"/>
        <v>0</v>
      </c>
      <c r="R77" s="41" t="e">
        <f>#REF!*K77</f>
        <v>#REF!</v>
      </c>
      <c r="S77" s="42" t="e">
        <f t="shared" si="21"/>
        <v>#REF!</v>
      </c>
      <c r="T77" s="41">
        <f t="shared" si="14"/>
        <v>0</v>
      </c>
      <c r="U77" s="42">
        <f t="shared" si="22"/>
        <v>0</v>
      </c>
      <c r="V77" s="41">
        <f t="shared" si="15"/>
        <v>0</v>
      </c>
      <c r="W77" s="42">
        <f t="shared" si="16"/>
        <v>0</v>
      </c>
      <c r="X77" s="219" t="e">
        <f>+#REF!*K77</f>
        <v>#REF!</v>
      </c>
      <c r="Y77" s="42" t="e">
        <f t="shared" si="23"/>
        <v>#REF!</v>
      </c>
      <c r="Z77" s="41">
        <f t="shared" si="17"/>
        <v>0</v>
      </c>
      <c r="AA77" s="42">
        <f t="shared" si="18"/>
        <v>0</v>
      </c>
      <c r="AC77" s="236"/>
    </row>
    <row r="78" spans="1:29" hidden="1" x14ac:dyDescent="0.2">
      <c r="A78" s="33">
        <v>77</v>
      </c>
      <c r="B78" s="34" t="s">
        <v>87</v>
      </c>
      <c r="C78" s="35" t="s">
        <v>21</v>
      </c>
      <c r="D78" s="35">
        <v>9</v>
      </c>
      <c r="E78" s="257">
        <v>0</v>
      </c>
      <c r="F78" s="215"/>
      <c r="G78" s="215">
        <v>550</v>
      </c>
      <c r="H78" s="215"/>
      <c r="I78" s="215"/>
      <c r="J78" s="21">
        <f t="shared" si="19"/>
        <v>550</v>
      </c>
      <c r="K78" s="214"/>
      <c r="L78" s="36">
        <f t="shared" si="12"/>
        <v>0</v>
      </c>
      <c r="M78" s="37"/>
      <c r="N78" s="45">
        <v>1.0900000000000001</v>
      </c>
      <c r="P78" s="39">
        <f t="shared" si="13"/>
        <v>0</v>
      </c>
      <c r="Q78" s="40">
        <f t="shared" si="20"/>
        <v>0</v>
      </c>
      <c r="R78" s="41" t="e">
        <f>#REF!*K78</f>
        <v>#REF!</v>
      </c>
      <c r="S78" s="42" t="e">
        <f t="shared" si="21"/>
        <v>#REF!</v>
      </c>
      <c r="T78" s="41">
        <f t="shared" si="14"/>
        <v>0</v>
      </c>
      <c r="U78" s="42">
        <f t="shared" si="22"/>
        <v>0</v>
      </c>
      <c r="V78" s="41">
        <f t="shared" si="15"/>
        <v>0</v>
      </c>
      <c r="W78" s="42">
        <f t="shared" si="16"/>
        <v>0</v>
      </c>
      <c r="X78" s="219" t="e">
        <f>+#REF!*K78</f>
        <v>#REF!</v>
      </c>
      <c r="Y78" s="42" t="e">
        <f t="shared" si="23"/>
        <v>#REF!</v>
      </c>
      <c r="Z78" s="41">
        <f t="shared" si="17"/>
        <v>0</v>
      </c>
      <c r="AA78" s="42">
        <f t="shared" si="18"/>
        <v>0</v>
      </c>
      <c r="AC78" s="236"/>
    </row>
    <row r="79" spans="1:29" hidden="1" x14ac:dyDescent="0.2">
      <c r="A79" s="213">
        <v>78</v>
      </c>
      <c r="B79" s="43" t="s">
        <v>88</v>
      </c>
      <c r="C79" s="210" t="s">
        <v>21</v>
      </c>
      <c r="D79" s="210">
        <v>9</v>
      </c>
      <c r="E79" s="257">
        <v>0</v>
      </c>
      <c r="F79" s="215"/>
      <c r="G79" s="215">
        <v>0</v>
      </c>
      <c r="H79" s="215"/>
      <c r="I79" s="215"/>
      <c r="J79" s="21">
        <f t="shared" si="19"/>
        <v>0</v>
      </c>
      <c r="K79" s="214"/>
      <c r="L79" s="211">
        <f t="shared" si="12"/>
        <v>0</v>
      </c>
      <c r="M79" s="37"/>
      <c r="N79" s="45">
        <v>1.0900000000000001</v>
      </c>
      <c r="P79" s="39">
        <f t="shared" si="13"/>
        <v>0</v>
      </c>
      <c r="Q79" s="40">
        <f t="shared" si="20"/>
        <v>0</v>
      </c>
      <c r="R79" s="41" t="e">
        <f>#REF!*K79</f>
        <v>#REF!</v>
      </c>
      <c r="S79" s="42" t="e">
        <f t="shared" si="21"/>
        <v>#REF!</v>
      </c>
      <c r="T79" s="41">
        <f t="shared" si="14"/>
        <v>0</v>
      </c>
      <c r="U79" s="42">
        <f t="shared" si="22"/>
        <v>0</v>
      </c>
      <c r="V79" s="41">
        <f t="shared" si="15"/>
        <v>0</v>
      </c>
      <c r="W79" s="42">
        <f t="shared" si="16"/>
        <v>0</v>
      </c>
      <c r="X79" s="219" t="e">
        <f>+#REF!*K79</f>
        <v>#REF!</v>
      </c>
      <c r="Y79" s="42" t="e">
        <f t="shared" si="23"/>
        <v>#REF!</v>
      </c>
      <c r="Z79" s="41">
        <f t="shared" si="17"/>
        <v>0</v>
      </c>
      <c r="AA79" s="42">
        <f t="shared" si="18"/>
        <v>0</v>
      </c>
      <c r="AC79" s="236"/>
    </row>
    <row r="80" spans="1:29" hidden="1" x14ac:dyDescent="0.2">
      <c r="A80" s="33">
        <v>79</v>
      </c>
      <c r="B80" s="34" t="s">
        <v>89</v>
      </c>
      <c r="C80" s="35" t="s">
        <v>12</v>
      </c>
      <c r="D80" s="35">
        <v>9</v>
      </c>
      <c r="E80" s="257">
        <v>50</v>
      </c>
      <c r="F80" s="215"/>
      <c r="G80" s="215">
        <v>5</v>
      </c>
      <c r="H80" s="215"/>
      <c r="I80" s="215"/>
      <c r="J80" s="21">
        <f t="shared" si="19"/>
        <v>55</v>
      </c>
      <c r="K80" s="214"/>
      <c r="L80" s="36">
        <f t="shared" si="12"/>
        <v>0</v>
      </c>
      <c r="M80" s="37"/>
      <c r="N80" s="45">
        <v>1.0900000000000001</v>
      </c>
      <c r="P80" s="39">
        <f t="shared" si="13"/>
        <v>0</v>
      </c>
      <c r="Q80" s="40">
        <f t="shared" si="20"/>
        <v>0</v>
      </c>
      <c r="R80" s="41" t="e">
        <f>#REF!*K80</f>
        <v>#REF!</v>
      </c>
      <c r="S80" s="42" t="e">
        <f t="shared" si="21"/>
        <v>#REF!</v>
      </c>
      <c r="T80" s="41">
        <f t="shared" si="14"/>
        <v>0</v>
      </c>
      <c r="U80" s="42">
        <f t="shared" si="22"/>
        <v>0</v>
      </c>
      <c r="V80" s="41">
        <f t="shared" si="15"/>
        <v>0</v>
      </c>
      <c r="W80" s="42">
        <f t="shared" si="16"/>
        <v>0</v>
      </c>
      <c r="X80" s="219" t="e">
        <f>+#REF!*K80</f>
        <v>#REF!</v>
      </c>
      <c r="Y80" s="42" t="e">
        <f t="shared" si="23"/>
        <v>#REF!</v>
      </c>
      <c r="Z80" s="41">
        <f t="shared" si="17"/>
        <v>0</v>
      </c>
      <c r="AA80" s="42">
        <f t="shared" si="18"/>
        <v>0</v>
      </c>
      <c r="AC80" s="236"/>
    </row>
    <row r="81" spans="1:29" hidden="1" x14ac:dyDescent="0.2">
      <c r="A81" s="213">
        <v>80</v>
      </c>
      <c r="B81" s="43" t="s">
        <v>296</v>
      </c>
      <c r="C81" s="210" t="s">
        <v>21</v>
      </c>
      <c r="D81" s="210">
        <v>9</v>
      </c>
      <c r="E81" s="257">
        <v>0</v>
      </c>
      <c r="F81" s="215"/>
      <c r="G81" s="215">
        <v>0</v>
      </c>
      <c r="H81" s="215"/>
      <c r="I81" s="215"/>
      <c r="J81" s="21">
        <f t="shared" si="19"/>
        <v>0</v>
      </c>
      <c r="K81" s="214"/>
      <c r="L81" s="211">
        <f t="shared" si="12"/>
        <v>0</v>
      </c>
      <c r="M81" s="37"/>
      <c r="N81" s="45">
        <v>1.0900000000000001</v>
      </c>
      <c r="P81" s="39">
        <f t="shared" si="13"/>
        <v>0</v>
      </c>
      <c r="Q81" s="40">
        <f t="shared" si="20"/>
        <v>0</v>
      </c>
      <c r="R81" s="41" t="e">
        <f>#REF!*K81</f>
        <v>#REF!</v>
      </c>
      <c r="S81" s="42" t="e">
        <f t="shared" si="21"/>
        <v>#REF!</v>
      </c>
      <c r="T81" s="41">
        <f t="shared" si="14"/>
        <v>0</v>
      </c>
      <c r="U81" s="42">
        <f t="shared" si="22"/>
        <v>0</v>
      </c>
      <c r="V81" s="41">
        <f t="shared" si="15"/>
        <v>0</v>
      </c>
      <c r="W81" s="42">
        <f t="shared" si="16"/>
        <v>0</v>
      </c>
      <c r="X81" s="219" t="e">
        <f>+#REF!*K81</f>
        <v>#REF!</v>
      </c>
      <c r="Y81" s="42" t="e">
        <f t="shared" si="23"/>
        <v>#REF!</v>
      </c>
      <c r="Z81" s="41">
        <f t="shared" si="17"/>
        <v>0</v>
      </c>
      <c r="AA81" s="42">
        <f t="shared" si="18"/>
        <v>0</v>
      </c>
      <c r="AC81" s="236"/>
    </row>
    <row r="82" spans="1:29" hidden="1" x14ac:dyDescent="0.2">
      <c r="A82" s="33">
        <v>81</v>
      </c>
      <c r="B82" s="34" t="s">
        <v>90</v>
      </c>
      <c r="C82" s="35" t="s">
        <v>21</v>
      </c>
      <c r="D82" s="35">
        <v>9</v>
      </c>
      <c r="E82" s="257">
        <v>63</v>
      </c>
      <c r="F82" s="215"/>
      <c r="G82" s="215">
        <v>0</v>
      </c>
      <c r="H82" s="215"/>
      <c r="I82" s="215"/>
      <c r="J82" s="21">
        <f t="shared" si="19"/>
        <v>63</v>
      </c>
      <c r="K82" s="214"/>
      <c r="L82" s="36">
        <f t="shared" si="12"/>
        <v>0</v>
      </c>
      <c r="M82" s="37"/>
      <c r="N82" s="45">
        <v>1.0900000000000001</v>
      </c>
      <c r="P82" s="39">
        <f t="shared" si="13"/>
        <v>0</v>
      </c>
      <c r="Q82" s="40">
        <f t="shared" si="20"/>
        <v>0</v>
      </c>
      <c r="R82" s="41" t="e">
        <f>#REF!*K82</f>
        <v>#REF!</v>
      </c>
      <c r="S82" s="42" t="e">
        <f t="shared" si="21"/>
        <v>#REF!</v>
      </c>
      <c r="T82" s="41">
        <f t="shared" si="14"/>
        <v>0</v>
      </c>
      <c r="U82" s="42">
        <f t="shared" si="22"/>
        <v>0</v>
      </c>
      <c r="V82" s="41">
        <f t="shared" si="15"/>
        <v>0</v>
      </c>
      <c r="W82" s="42">
        <f t="shared" si="16"/>
        <v>0</v>
      </c>
      <c r="X82" s="219" t="e">
        <f>+#REF!*K82</f>
        <v>#REF!</v>
      </c>
      <c r="Y82" s="42" t="e">
        <f t="shared" si="23"/>
        <v>#REF!</v>
      </c>
      <c r="Z82" s="41">
        <f t="shared" si="17"/>
        <v>0</v>
      </c>
      <c r="AA82" s="42">
        <f t="shared" si="18"/>
        <v>0</v>
      </c>
      <c r="AC82" s="236"/>
    </row>
    <row r="83" spans="1:29" hidden="1" x14ac:dyDescent="0.2">
      <c r="A83" s="33">
        <v>82</v>
      </c>
      <c r="B83" s="34" t="s">
        <v>252</v>
      </c>
      <c r="C83" s="35" t="s">
        <v>21</v>
      </c>
      <c r="D83" s="35">
        <v>9</v>
      </c>
      <c r="E83" s="257">
        <v>50</v>
      </c>
      <c r="F83" s="215"/>
      <c r="G83" s="215">
        <v>10</v>
      </c>
      <c r="H83" s="215">
        <v>30</v>
      </c>
      <c r="I83" s="215"/>
      <c r="J83" s="21">
        <f t="shared" si="19"/>
        <v>90</v>
      </c>
      <c r="K83" s="214"/>
      <c r="L83" s="36">
        <f t="shared" si="12"/>
        <v>0</v>
      </c>
      <c r="M83" s="37"/>
      <c r="N83" s="45">
        <v>1.0900000000000001</v>
      </c>
      <c r="P83" s="39">
        <f t="shared" si="13"/>
        <v>0</v>
      </c>
      <c r="Q83" s="40">
        <f t="shared" si="20"/>
        <v>0</v>
      </c>
      <c r="R83" s="41" t="e">
        <f>#REF!*K83</f>
        <v>#REF!</v>
      </c>
      <c r="S83" s="42" t="e">
        <f t="shared" si="21"/>
        <v>#REF!</v>
      </c>
      <c r="T83" s="41">
        <f t="shared" si="14"/>
        <v>0</v>
      </c>
      <c r="U83" s="42">
        <f t="shared" si="22"/>
        <v>0</v>
      </c>
      <c r="V83" s="41">
        <f t="shared" si="15"/>
        <v>0</v>
      </c>
      <c r="W83" s="42">
        <f t="shared" si="16"/>
        <v>0</v>
      </c>
      <c r="X83" s="219" t="e">
        <f>+#REF!*K83</f>
        <v>#REF!</v>
      </c>
      <c r="Y83" s="42" t="e">
        <f t="shared" si="23"/>
        <v>#REF!</v>
      </c>
      <c r="Z83" s="41">
        <f t="shared" si="17"/>
        <v>0</v>
      </c>
      <c r="AA83" s="42">
        <f t="shared" si="18"/>
        <v>0</v>
      </c>
      <c r="AC83" s="236"/>
    </row>
    <row r="84" spans="1:29" hidden="1" x14ac:dyDescent="0.2">
      <c r="A84" s="33">
        <v>84</v>
      </c>
      <c r="B84" s="34" t="s">
        <v>92</v>
      </c>
      <c r="C84" s="35" t="s">
        <v>21</v>
      </c>
      <c r="D84" s="35">
        <v>9</v>
      </c>
      <c r="E84" s="257">
        <v>120</v>
      </c>
      <c r="F84" s="215"/>
      <c r="G84" s="215">
        <v>10</v>
      </c>
      <c r="H84" s="215"/>
      <c r="I84" s="215"/>
      <c r="J84" s="21">
        <f t="shared" si="19"/>
        <v>130</v>
      </c>
      <c r="K84" s="214"/>
      <c r="L84" s="36">
        <f t="shared" si="12"/>
        <v>0</v>
      </c>
      <c r="M84" s="37"/>
      <c r="N84" s="45">
        <v>1.0900000000000001</v>
      </c>
      <c r="P84" s="39">
        <f t="shared" si="13"/>
        <v>0</v>
      </c>
      <c r="Q84" s="40">
        <f t="shared" si="20"/>
        <v>0</v>
      </c>
      <c r="R84" s="41" t="e">
        <f>#REF!*K84</f>
        <v>#REF!</v>
      </c>
      <c r="S84" s="42" t="e">
        <f t="shared" si="21"/>
        <v>#REF!</v>
      </c>
      <c r="T84" s="41">
        <f t="shared" si="14"/>
        <v>0</v>
      </c>
      <c r="U84" s="42">
        <f t="shared" si="22"/>
        <v>0</v>
      </c>
      <c r="V84" s="41">
        <f t="shared" si="15"/>
        <v>0</v>
      </c>
      <c r="W84" s="42">
        <f t="shared" si="16"/>
        <v>0</v>
      </c>
      <c r="X84" s="219" t="e">
        <f>+#REF!*K84</f>
        <v>#REF!</v>
      </c>
      <c r="Y84" s="42" t="e">
        <f t="shared" si="23"/>
        <v>#REF!</v>
      </c>
      <c r="Z84" s="41">
        <f t="shared" si="17"/>
        <v>0</v>
      </c>
      <c r="AA84" s="42">
        <f t="shared" si="18"/>
        <v>0</v>
      </c>
      <c r="AC84" s="236"/>
    </row>
    <row r="85" spans="1:29" hidden="1" x14ac:dyDescent="0.2">
      <c r="A85" s="33">
        <v>85</v>
      </c>
      <c r="B85" s="34" t="s">
        <v>93</v>
      </c>
      <c r="C85" s="35" t="s">
        <v>21</v>
      </c>
      <c r="D85" s="35">
        <v>9</v>
      </c>
      <c r="E85" s="257">
        <v>40</v>
      </c>
      <c r="F85" s="215"/>
      <c r="G85" s="215">
        <v>0</v>
      </c>
      <c r="H85" s="215"/>
      <c r="I85" s="215"/>
      <c r="J85" s="21">
        <f t="shared" si="19"/>
        <v>40</v>
      </c>
      <c r="K85" s="214"/>
      <c r="L85" s="36">
        <f t="shared" si="12"/>
        <v>0</v>
      </c>
      <c r="M85" s="37"/>
      <c r="N85" s="45">
        <v>1.0900000000000001</v>
      </c>
      <c r="P85" s="39">
        <f t="shared" si="13"/>
        <v>0</v>
      </c>
      <c r="Q85" s="40">
        <f t="shared" si="20"/>
        <v>0</v>
      </c>
      <c r="R85" s="41" t="e">
        <f>#REF!*K85</f>
        <v>#REF!</v>
      </c>
      <c r="S85" s="42" t="e">
        <f t="shared" si="21"/>
        <v>#REF!</v>
      </c>
      <c r="T85" s="41">
        <f t="shared" si="14"/>
        <v>0</v>
      </c>
      <c r="U85" s="42">
        <f t="shared" si="22"/>
        <v>0</v>
      </c>
      <c r="V85" s="41">
        <f t="shared" si="15"/>
        <v>0</v>
      </c>
      <c r="W85" s="42">
        <f t="shared" si="16"/>
        <v>0</v>
      </c>
      <c r="X85" s="219" t="e">
        <f>+#REF!*K85</f>
        <v>#REF!</v>
      </c>
      <c r="Y85" s="42" t="e">
        <f t="shared" si="23"/>
        <v>#REF!</v>
      </c>
      <c r="Z85" s="41">
        <f t="shared" si="17"/>
        <v>0</v>
      </c>
      <c r="AA85" s="42">
        <f t="shared" si="18"/>
        <v>0</v>
      </c>
      <c r="AC85" s="236"/>
    </row>
    <row r="86" spans="1:29" hidden="1" x14ac:dyDescent="0.2">
      <c r="A86" s="33">
        <v>86</v>
      </c>
      <c r="B86" s="34" t="s">
        <v>94</v>
      </c>
      <c r="C86" s="35" t="s">
        <v>21</v>
      </c>
      <c r="D86" s="35">
        <v>9</v>
      </c>
      <c r="E86" s="257">
        <v>50</v>
      </c>
      <c r="F86" s="215"/>
      <c r="G86" s="215">
        <v>0</v>
      </c>
      <c r="H86" s="215"/>
      <c r="I86" s="215"/>
      <c r="J86" s="21">
        <f t="shared" si="19"/>
        <v>50</v>
      </c>
      <c r="K86" s="214"/>
      <c r="L86" s="36">
        <f t="shared" si="12"/>
        <v>0</v>
      </c>
      <c r="M86" s="37"/>
      <c r="N86" s="45">
        <v>1.0900000000000001</v>
      </c>
      <c r="P86" s="39">
        <f t="shared" si="13"/>
        <v>0</v>
      </c>
      <c r="Q86" s="40">
        <f t="shared" si="20"/>
        <v>0</v>
      </c>
      <c r="R86" s="41" t="e">
        <f>#REF!*K86</f>
        <v>#REF!</v>
      </c>
      <c r="S86" s="42" t="e">
        <f t="shared" si="21"/>
        <v>#REF!</v>
      </c>
      <c r="T86" s="41">
        <f t="shared" si="14"/>
        <v>0</v>
      </c>
      <c r="U86" s="42">
        <f t="shared" si="22"/>
        <v>0</v>
      </c>
      <c r="V86" s="41">
        <f t="shared" si="15"/>
        <v>0</v>
      </c>
      <c r="W86" s="42">
        <f t="shared" si="16"/>
        <v>0</v>
      </c>
      <c r="X86" s="219" t="e">
        <f>+#REF!*K86</f>
        <v>#REF!</v>
      </c>
      <c r="Y86" s="42" t="e">
        <f t="shared" si="23"/>
        <v>#REF!</v>
      </c>
      <c r="Z86" s="41">
        <f t="shared" si="17"/>
        <v>0</v>
      </c>
      <c r="AA86" s="42">
        <f t="shared" si="18"/>
        <v>0</v>
      </c>
      <c r="AC86" s="236"/>
    </row>
    <row r="87" spans="1:29" hidden="1" x14ac:dyDescent="0.2">
      <c r="A87" s="33">
        <v>87</v>
      </c>
      <c r="B87" s="34" t="s">
        <v>245</v>
      </c>
      <c r="C87" s="35" t="s">
        <v>95</v>
      </c>
      <c r="D87" s="35">
        <v>9</v>
      </c>
      <c r="E87" s="257">
        <v>100</v>
      </c>
      <c r="F87" s="215"/>
      <c r="G87" s="215">
        <v>50</v>
      </c>
      <c r="H87" s="215"/>
      <c r="I87" s="215"/>
      <c r="J87" s="21">
        <f t="shared" si="19"/>
        <v>150</v>
      </c>
      <c r="K87" s="214"/>
      <c r="L87" s="36">
        <f t="shared" si="12"/>
        <v>0</v>
      </c>
      <c r="M87" s="37"/>
      <c r="N87" s="45">
        <v>1.0900000000000001</v>
      </c>
      <c r="P87" s="39">
        <f t="shared" si="13"/>
        <v>0</v>
      </c>
      <c r="Q87" s="40">
        <f t="shared" si="20"/>
        <v>0</v>
      </c>
      <c r="R87" s="41" t="e">
        <f>#REF!*K87</f>
        <v>#REF!</v>
      </c>
      <c r="S87" s="42" t="e">
        <f t="shared" si="21"/>
        <v>#REF!</v>
      </c>
      <c r="T87" s="41">
        <f t="shared" si="14"/>
        <v>0</v>
      </c>
      <c r="U87" s="42">
        <f t="shared" si="22"/>
        <v>0</v>
      </c>
      <c r="V87" s="41">
        <f t="shared" si="15"/>
        <v>0</v>
      </c>
      <c r="W87" s="42">
        <f t="shared" si="16"/>
        <v>0</v>
      </c>
      <c r="X87" s="219" t="e">
        <f>+#REF!*K87</f>
        <v>#REF!</v>
      </c>
      <c r="Y87" s="42" t="e">
        <f t="shared" si="23"/>
        <v>#REF!</v>
      </c>
      <c r="Z87" s="41">
        <f t="shared" si="17"/>
        <v>0</v>
      </c>
      <c r="AA87" s="42">
        <f t="shared" si="18"/>
        <v>0</v>
      </c>
      <c r="AC87" s="236"/>
    </row>
    <row r="88" spans="1:29" hidden="1" x14ac:dyDescent="0.2">
      <c r="A88" s="33">
        <v>88</v>
      </c>
      <c r="B88" s="34" t="s">
        <v>96</v>
      </c>
      <c r="C88" s="35" t="s">
        <v>21</v>
      </c>
      <c r="D88" s="35">
        <v>9</v>
      </c>
      <c r="E88" s="257">
        <v>30</v>
      </c>
      <c r="F88" s="215"/>
      <c r="G88" s="215">
        <v>10</v>
      </c>
      <c r="H88" s="215"/>
      <c r="I88" s="215"/>
      <c r="J88" s="21">
        <f t="shared" si="19"/>
        <v>40</v>
      </c>
      <c r="K88" s="214"/>
      <c r="L88" s="36">
        <f t="shared" si="12"/>
        <v>0</v>
      </c>
      <c r="M88" s="37"/>
      <c r="N88" s="45">
        <v>1.0900000000000001</v>
      </c>
      <c r="P88" s="39">
        <f t="shared" si="13"/>
        <v>0</v>
      </c>
      <c r="Q88" s="40">
        <f t="shared" si="20"/>
        <v>0</v>
      </c>
      <c r="R88" s="41" t="e">
        <f>#REF!*K88</f>
        <v>#REF!</v>
      </c>
      <c r="S88" s="42" t="e">
        <f t="shared" si="21"/>
        <v>#REF!</v>
      </c>
      <c r="T88" s="41">
        <f t="shared" si="14"/>
        <v>0</v>
      </c>
      <c r="U88" s="42">
        <f t="shared" si="22"/>
        <v>0</v>
      </c>
      <c r="V88" s="41">
        <f t="shared" si="15"/>
        <v>0</v>
      </c>
      <c r="W88" s="42">
        <f t="shared" si="16"/>
        <v>0</v>
      </c>
      <c r="X88" s="219" t="e">
        <f>+#REF!*K88</f>
        <v>#REF!</v>
      </c>
      <c r="Y88" s="42" t="e">
        <f t="shared" si="23"/>
        <v>#REF!</v>
      </c>
      <c r="Z88" s="41">
        <f t="shared" si="17"/>
        <v>0</v>
      </c>
      <c r="AA88" s="42">
        <f t="shared" si="18"/>
        <v>0</v>
      </c>
      <c r="AC88" s="236"/>
    </row>
    <row r="89" spans="1:29" hidden="1" x14ac:dyDescent="0.2">
      <c r="A89" s="33">
        <v>89</v>
      </c>
      <c r="B89" s="34" t="s">
        <v>216</v>
      </c>
      <c r="C89" s="35" t="s">
        <v>21</v>
      </c>
      <c r="D89" s="35">
        <v>9</v>
      </c>
      <c r="E89" s="257">
        <v>400</v>
      </c>
      <c r="F89" s="215">
        <v>4500</v>
      </c>
      <c r="G89" s="215">
        <v>40</v>
      </c>
      <c r="H89" s="215"/>
      <c r="I89" s="215"/>
      <c r="J89" s="21">
        <f t="shared" si="19"/>
        <v>4940</v>
      </c>
      <c r="K89" s="214"/>
      <c r="L89" s="36">
        <f t="shared" si="12"/>
        <v>0</v>
      </c>
      <c r="M89" s="37"/>
      <c r="N89" s="45">
        <v>1.0900000000000001</v>
      </c>
      <c r="P89" s="39">
        <f t="shared" si="13"/>
        <v>0</v>
      </c>
      <c r="Q89" s="40">
        <f t="shared" si="20"/>
        <v>0</v>
      </c>
      <c r="R89" s="41" t="e">
        <f>#REF!*K89</f>
        <v>#REF!</v>
      </c>
      <c r="S89" s="42" t="e">
        <f t="shared" si="21"/>
        <v>#REF!</v>
      </c>
      <c r="T89" s="41">
        <f t="shared" si="14"/>
        <v>0</v>
      </c>
      <c r="U89" s="42">
        <f t="shared" si="22"/>
        <v>0</v>
      </c>
      <c r="V89" s="41">
        <f t="shared" si="15"/>
        <v>0</v>
      </c>
      <c r="W89" s="42">
        <f t="shared" si="16"/>
        <v>0</v>
      </c>
      <c r="X89" s="219" t="e">
        <f>+#REF!*K89</f>
        <v>#REF!</v>
      </c>
      <c r="Y89" s="42" t="e">
        <f t="shared" si="23"/>
        <v>#REF!</v>
      </c>
      <c r="Z89" s="41">
        <f t="shared" si="17"/>
        <v>0</v>
      </c>
      <c r="AA89" s="42">
        <f t="shared" si="18"/>
        <v>0</v>
      </c>
      <c r="AC89" s="236"/>
    </row>
    <row r="90" spans="1:29" hidden="1" x14ac:dyDescent="0.2">
      <c r="A90" s="33">
        <v>90</v>
      </c>
      <c r="B90" s="34" t="s">
        <v>97</v>
      </c>
      <c r="C90" s="35" t="s">
        <v>21</v>
      </c>
      <c r="D90" s="35">
        <v>9</v>
      </c>
      <c r="E90" s="257">
        <v>20</v>
      </c>
      <c r="F90" s="215"/>
      <c r="G90" s="215">
        <v>4</v>
      </c>
      <c r="H90" s="215"/>
      <c r="I90" s="215"/>
      <c r="J90" s="21">
        <f t="shared" si="19"/>
        <v>24</v>
      </c>
      <c r="K90" s="214"/>
      <c r="L90" s="36">
        <f t="shared" si="12"/>
        <v>0</v>
      </c>
      <c r="M90" s="37"/>
      <c r="N90" s="45">
        <v>1.0900000000000001</v>
      </c>
      <c r="P90" s="39">
        <f t="shared" si="13"/>
        <v>0</v>
      </c>
      <c r="Q90" s="40">
        <f t="shared" si="20"/>
        <v>0</v>
      </c>
      <c r="R90" s="41" t="e">
        <f>#REF!*K90</f>
        <v>#REF!</v>
      </c>
      <c r="S90" s="42" t="e">
        <f t="shared" si="21"/>
        <v>#REF!</v>
      </c>
      <c r="T90" s="41">
        <f t="shared" si="14"/>
        <v>0</v>
      </c>
      <c r="U90" s="42">
        <f t="shared" si="22"/>
        <v>0</v>
      </c>
      <c r="V90" s="41">
        <f t="shared" si="15"/>
        <v>0</v>
      </c>
      <c r="W90" s="42">
        <f t="shared" si="16"/>
        <v>0</v>
      </c>
      <c r="X90" s="219" t="e">
        <f>+#REF!*K90</f>
        <v>#REF!</v>
      </c>
      <c r="Y90" s="42" t="e">
        <f t="shared" si="23"/>
        <v>#REF!</v>
      </c>
      <c r="Z90" s="41">
        <f t="shared" si="17"/>
        <v>0</v>
      </c>
      <c r="AA90" s="42">
        <f t="shared" si="18"/>
        <v>0</v>
      </c>
      <c r="AC90" s="236"/>
    </row>
    <row r="91" spans="1:29" hidden="1" x14ac:dyDescent="0.2">
      <c r="A91" s="33">
        <v>91</v>
      </c>
      <c r="B91" s="34" t="s">
        <v>217</v>
      </c>
      <c r="C91" s="35" t="s">
        <v>21</v>
      </c>
      <c r="D91" s="35">
        <v>9</v>
      </c>
      <c r="E91" s="257">
        <v>800</v>
      </c>
      <c r="F91" s="215"/>
      <c r="G91" s="215">
        <v>10</v>
      </c>
      <c r="H91" s="215"/>
      <c r="I91" s="215"/>
      <c r="J91" s="21">
        <f t="shared" si="19"/>
        <v>810</v>
      </c>
      <c r="K91" s="214"/>
      <c r="L91" s="36">
        <f t="shared" si="12"/>
        <v>0</v>
      </c>
      <c r="M91" s="37"/>
      <c r="N91" s="45">
        <v>1.0900000000000001</v>
      </c>
      <c r="P91" s="39">
        <f t="shared" si="13"/>
        <v>0</v>
      </c>
      <c r="Q91" s="40">
        <f t="shared" si="20"/>
        <v>0</v>
      </c>
      <c r="R91" s="41" t="e">
        <f>#REF!*K91</f>
        <v>#REF!</v>
      </c>
      <c r="S91" s="42" t="e">
        <f t="shared" si="21"/>
        <v>#REF!</v>
      </c>
      <c r="T91" s="41">
        <f t="shared" si="14"/>
        <v>0</v>
      </c>
      <c r="U91" s="42">
        <f t="shared" si="22"/>
        <v>0</v>
      </c>
      <c r="V91" s="41">
        <f t="shared" si="15"/>
        <v>0</v>
      </c>
      <c r="W91" s="42">
        <f t="shared" si="16"/>
        <v>0</v>
      </c>
      <c r="X91" s="219" t="e">
        <f>+#REF!*K91</f>
        <v>#REF!</v>
      </c>
      <c r="Y91" s="42" t="e">
        <f t="shared" si="23"/>
        <v>#REF!</v>
      </c>
      <c r="Z91" s="41">
        <f t="shared" si="17"/>
        <v>0</v>
      </c>
      <c r="AA91" s="42">
        <f t="shared" si="18"/>
        <v>0</v>
      </c>
      <c r="AC91" s="236"/>
    </row>
    <row r="92" spans="1:29" hidden="1" x14ac:dyDescent="0.2">
      <c r="A92" s="33">
        <v>92</v>
      </c>
      <c r="B92" s="34" t="s">
        <v>98</v>
      </c>
      <c r="C92" s="35" t="s">
        <v>21</v>
      </c>
      <c r="D92" s="35">
        <v>9</v>
      </c>
      <c r="E92" s="257">
        <v>24</v>
      </c>
      <c r="F92" s="215"/>
      <c r="G92" s="215">
        <v>5</v>
      </c>
      <c r="H92" s="215"/>
      <c r="I92" s="215"/>
      <c r="J92" s="21">
        <f t="shared" si="19"/>
        <v>29</v>
      </c>
      <c r="K92" s="214"/>
      <c r="L92" s="36">
        <f t="shared" si="12"/>
        <v>0</v>
      </c>
      <c r="M92" s="37"/>
      <c r="N92" s="45">
        <v>1.0900000000000001</v>
      </c>
      <c r="P92" s="39">
        <f t="shared" si="13"/>
        <v>0</v>
      </c>
      <c r="Q92" s="40">
        <f t="shared" si="20"/>
        <v>0</v>
      </c>
      <c r="R92" s="41" t="e">
        <f>#REF!*K92</f>
        <v>#REF!</v>
      </c>
      <c r="S92" s="42" t="e">
        <f t="shared" si="21"/>
        <v>#REF!</v>
      </c>
      <c r="T92" s="41">
        <f t="shared" si="14"/>
        <v>0</v>
      </c>
      <c r="U92" s="42">
        <f t="shared" si="22"/>
        <v>0</v>
      </c>
      <c r="V92" s="41">
        <f t="shared" si="15"/>
        <v>0</v>
      </c>
      <c r="W92" s="42">
        <f t="shared" si="16"/>
        <v>0</v>
      </c>
      <c r="X92" s="219" t="e">
        <f>+#REF!*K92</f>
        <v>#REF!</v>
      </c>
      <c r="Y92" s="42" t="e">
        <f t="shared" si="23"/>
        <v>#REF!</v>
      </c>
      <c r="Z92" s="41">
        <f t="shared" si="17"/>
        <v>0</v>
      </c>
      <c r="AA92" s="42">
        <f t="shared" si="18"/>
        <v>0</v>
      </c>
      <c r="AC92" s="236"/>
    </row>
    <row r="93" spans="1:29" hidden="1" x14ac:dyDescent="0.2">
      <c r="A93" s="33">
        <v>93</v>
      </c>
      <c r="B93" s="34" t="s">
        <v>99</v>
      </c>
      <c r="C93" s="35" t="s">
        <v>21</v>
      </c>
      <c r="D93" s="35">
        <v>9</v>
      </c>
      <c r="E93" s="257">
        <v>60</v>
      </c>
      <c r="F93" s="215"/>
      <c r="G93" s="215">
        <v>2</v>
      </c>
      <c r="H93" s="215"/>
      <c r="I93" s="215"/>
      <c r="J93" s="21">
        <f t="shared" si="19"/>
        <v>62</v>
      </c>
      <c r="K93" s="214"/>
      <c r="L93" s="36">
        <f t="shared" si="12"/>
        <v>0</v>
      </c>
      <c r="M93" s="37"/>
      <c r="N93" s="45">
        <v>1.0900000000000001</v>
      </c>
      <c r="P93" s="39">
        <f t="shared" si="13"/>
        <v>0</v>
      </c>
      <c r="Q93" s="40">
        <f t="shared" si="20"/>
        <v>0</v>
      </c>
      <c r="R93" s="41" t="e">
        <f>#REF!*K93</f>
        <v>#REF!</v>
      </c>
      <c r="S93" s="42" t="e">
        <f t="shared" si="21"/>
        <v>#REF!</v>
      </c>
      <c r="T93" s="41">
        <f t="shared" si="14"/>
        <v>0</v>
      </c>
      <c r="U93" s="42">
        <f t="shared" si="22"/>
        <v>0</v>
      </c>
      <c r="V93" s="41">
        <f t="shared" si="15"/>
        <v>0</v>
      </c>
      <c r="W93" s="42">
        <f t="shared" si="16"/>
        <v>0</v>
      </c>
      <c r="X93" s="219" t="e">
        <f>+#REF!*K93</f>
        <v>#REF!</v>
      </c>
      <c r="Y93" s="42" t="e">
        <f t="shared" si="23"/>
        <v>#REF!</v>
      </c>
      <c r="Z93" s="41">
        <f t="shared" si="17"/>
        <v>0</v>
      </c>
      <c r="AA93" s="42">
        <f t="shared" si="18"/>
        <v>0</v>
      </c>
      <c r="AC93" s="236"/>
    </row>
    <row r="94" spans="1:29" hidden="1" x14ac:dyDescent="0.2">
      <c r="A94" s="33">
        <v>94</v>
      </c>
      <c r="B94" s="34" t="s">
        <v>100</v>
      </c>
      <c r="C94" s="35" t="s">
        <v>21</v>
      </c>
      <c r="D94" s="35">
        <v>9</v>
      </c>
      <c r="E94" s="257">
        <v>150</v>
      </c>
      <c r="F94" s="215"/>
      <c r="G94" s="215">
        <v>10</v>
      </c>
      <c r="H94" s="215"/>
      <c r="I94" s="215"/>
      <c r="J94" s="21">
        <f t="shared" si="19"/>
        <v>160</v>
      </c>
      <c r="K94" s="214"/>
      <c r="L94" s="36">
        <f t="shared" si="12"/>
        <v>0</v>
      </c>
      <c r="M94" s="37"/>
      <c r="N94" s="45">
        <v>1.0900000000000001</v>
      </c>
      <c r="P94" s="39">
        <f t="shared" si="13"/>
        <v>0</v>
      </c>
      <c r="Q94" s="40">
        <f t="shared" si="20"/>
        <v>0</v>
      </c>
      <c r="R94" s="41" t="e">
        <f>#REF!*K94</f>
        <v>#REF!</v>
      </c>
      <c r="S94" s="42" t="e">
        <f t="shared" si="21"/>
        <v>#REF!</v>
      </c>
      <c r="T94" s="41">
        <f t="shared" si="14"/>
        <v>0</v>
      </c>
      <c r="U94" s="42">
        <f t="shared" si="22"/>
        <v>0</v>
      </c>
      <c r="V94" s="41">
        <f t="shared" si="15"/>
        <v>0</v>
      </c>
      <c r="W94" s="42">
        <f t="shared" si="16"/>
        <v>0</v>
      </c>
      <c r="X94" s="219" t="e">
        <f>+#REF!*K94</f>
        <v>#REF!</v>
      </c>
      <c r="Y94" s="42" t="e">
        <f t="shared" si="23"/>
        <v>#REF!</v>
      </c>
      <c r="Z94" s="41">
        <f t="shared" si="17"/>
        <v>0</v>
      </c>
      <c r="AA94" s="42">
        <f t="shared" si="18"/>
        <v>0</v>
      </c>
      <c r="AC94" s="236"/>
    </row>
    <row r="95" spans="1:29" hidden="1" x14ac:dyDescent="0.2">
      <c r="A95" s="33">
        <v>95</v>
      </c>
      <c r="B95" s="34" t="s">
        <v>101</v>
      </c>
      <c r="C95" s="35" t="s">
        <v>21</v>
      </c>
      <c r="D95" s="35">
        <v>9</v>
      </c>
      <c r="E95" s="257">
        <v>60</v>
      </c>
      <c r="F95" s="215"/>
      <c r="G95" s="215">
        <v>2</v>
      </c>
      <c r="H95" s="215"/>
      <c r="I95" s="215"/>
      <c r="J95" s="21">
        <f t="shared" si="19"/>
        <v>62</v>
      </c>
      <c r="K95" s="214"/>
      <c r="L95" s="36">
        <f t="shared" si="12"/>
        <v>0</v>
      </c>
      <c r="M95" s="37"/>
      <c r="N95" s="45">
        <v>1.0900000000000001</v>
      </c>
      <c r="P95" s="39">
        <f t="shared" si="13"/>
        <v>0</v>
      </c>
      <c r="Q95" s="40">
        <f t="shared" si="20"/>
        <v>0</v>
      </c>
      <c r="R95" s="41" t="e">
        <f>#REF!*K95</f>
        <v>#REF!</v>
      </c>
      <c r="S95" s="42" t="e">
        <f t="shared" si="21"/>
        <v>#REF!</v>
      </c>
      <c r="T95" s="41">
        <f t="shared" si="14"/>
        <v>0</v>
      </c>
      <c r="U95" s="42">
        <f t="shared" si="22"/>
        <v>0</v>
      </c>
      <c r="V95" s="41">
        <f t="shared" si="15"/>
        <v>0</v>
      </c>
      <c r="W95" s="42">
        <f t="shared" si="16"/>
        <v>0</v>
      </c>
      <c r="X95" s="219" t="e">
        <f>+#REF!*K95</f>
        <v>#REF!</v>
      </c>
      <c r="Y95" s="42" t="e">
        <f t="shared" si="23"/>
        <v>#REF!</v>
      </c>
      <c r="Z95" s="41">
        <f t="shared" si="17"/>
        <v>0</v>
      </c>
      <c r="AA95" s="42">
        <f t="shared" si="18"/>
        <v>0</v>
      </c>
      <c r="AC95" s="236"/>
    </row>
    <row r="96" spans="1:29" hidden="1" x14ac:dyDescent="0.2">
      <c r="A96" s="33">
        <v>96</v>
      </c>
      <c r="B96" s="34" t="s">
        <v>102</v>
      </c>
      <c r="C96" s="35" t="s">
        <v>21</v>
      </c>
      <c r="D96" s="35">
        <v>9</v>
      </c>
      <c r="E96" s="257">
        <v>180</v>
      </c>
      <c r="F96" s="215"/>
      <c r="G96" s="215">
        <v>9</v>
      </c>
      <c r="H96" s="215"/>
      <c r="I96" s="215"/>
      <c r="J96" s="21">
        <f t="shared" si="19"/>
        <v>189</v>
      </c>
      <c r="K96" s="214"/>
      <c r="L96" s="36">
        <f t="shared" si="12"/>
        <v>0</v>
      </c>
      <c r="M96" s="37"/>
      <c r="N96" s="45">
        <v>1.0900000000000001</v>
      </c>
      <c r="P96" s="39">
        <f t="shared" si="13"/>
        <v>0</v>
      </c>
      <c r="Q96" s="40">
        <f t="shared" si="20"/>
        <v>0</v>
      </c>
      <c r="R96" s="41" t="e">
        <f>#REF!*K96</f>
        <v>#REF!</v>
      </c>
      <c r="S96" s="42" t="e">
        <f t="shared" si="21"/>
        <v>#REF!</v>
      </c>
      <c r="T96" s="41">
        <f t="shared" si="14"/>
        <v>0</v>
      </c>
      <c r="U96" s="42">
        <f t="shared" si="22"/>
        <v>0</v>
      </c>
      <c r="V96" s="41">
        <f t="shared" si="15"/>
        <v>0</v>
      </c>
      <c r="W96" s="42">
        <f t="shared" si="16"/>
        <v>0</v>
      </c>
      <c r="X96" s="219" t="e">
        <f>+#REF!*K96</f>
        <v>#REF!</v>
      </c>
      <c r="Y96" s="42" t="e">
        <f t="shared" si="23"/>
        <v>#REF!</v>
      </c>
      <c r="Z96" s="41">
        <f t="shared" si="17"/>
        <v>0</v>
      </c>
      <c r="AA96" s="42">
        <f t="shared" si="18"/>
        <v>0</v>
      </c>
      <c r="AC96" s="236"/>
    </row>
    <row r="97" spans="1:29" hidden="1" x14ac:dyDescent="0.2">
      <c r="A97" s="33">
        <v>97</v>
      </c>
      <c r="B97" s="34" t="s">
        <v>39</v>
      </c>
      <c r="C97" s="35" t="s">
        <v>16</v>
      </c>
      <c r="D97" s="35">
        <v>9</v>
      </c>
      <c r="E97" s="257">
        <v>5</v>
      </c>
      <c r="F97" s="215"/>
      <c r="G97" s="215">
        <v>3</v>
      </c>
      <c r="H97" s="215"/>
      <c r="I97" s="215"/>
      <c r="J97" s="21">
        <f t="shared" si="19"/>
        <v>8</v>
      </c>
      <c r="K97" s="214"/>
      <c r="L97" s="36">
        <f t="shared" si="12"/>
        <v>0</v>
      </c>
      <c r="M97" s="37"/>
      <c r="N97" s="45">
        <v>1.0900000000000001</v>
      </c>
      <c r="P97" s="39">
        <f t="shared" si="13"/>
        <v>0</v>
      </c>
      <c r="Q97" s="40">
        <f t="shared" si="20"/>
        <v>0</v>
      </c>
      <c r="R97" s="41" t="e">
        <f>#REF!*K97</f>
        <v>#REF!</v>
      </c>
      <c r="S97" s="42" t="e">
        <f t="shared" si="21"/>
        <v>#REF!</v>
      </c>
      <c r="T97" s="41">
        <f t="shared" si="14"/>
        <v>0</v>
      </c>
      <c r="U97" s="42">
        <f t="shared" si="22"/>
        <v>0</v>
      </c>
      <c r="V97" s="41">
        <f t="shared" si="15"/>
        <v>0</v>
      </c>
      <c r="W97" s="42">
        <f t="shared" si="16"/>
        <v>0</v>
      </c>
      <c r="X97" s="219" t="e">
        <f>+#REF!*K97</f>
        <v>#REF!</v>
      </c>
      <c r="Y97" s="42" t="e">
        <f t="shared" si="23"/>
        <v>#REF!</v>
      </c>
      <c r="Z97" s="41">
        <f t="shared" si="17"/>
        <v>0</v>
      </c>
      <c r="AA97" s="42">
        <f t="shared" si="18"/>
        <v>0</v>
      </c>
      <c r="AC97" s="236"/>
    </row>
    <row r="98" spans="1:29" hidden="1" x14ac:dyDescent="0.2">
      <c r="A98" s="33">
        <v>98</v>
      </c>
      <c r="B98" s="34" t="s">
        <v>104</v>
      </c>
      <c r="C98" s="35" t="s">
        <v>63</v>
      </c>
      <c r="D98" s="35">
        <v>9</v>
      </c>
      <c r="E98" s="257">
        <v>1600</v>
      </c>
      <c r="F98" s="215"/>
      <c r="G98" s="215">
        <v>55</v>
      </c>
      <c r="H98" s="215"/>
      <c r="I98" s="215"/>
      <c r="J98" s="21">
        <f t="shared" si="19"/>
        <v>1655</v>
      </c>
      <c r="K98" s="214"/>
      <c r="L98" s="36">
        <f t="shared" si="12"/>
        <v>0</v>
      </c>
      <c r="M98" s="37"/>
      <c r="N98" s="45">
        <v>1.0900000000000001</v>
      </c>
      <c r="P98" s="39">
        <f t="shared" si="13"/>
        <v>0</v>
      </c>
      <c r="Q98" s="40">
        <f t="shared" si="20"/>
        <v>0</v>
      </c>
      <c r="R98" s="41" t="e">
        <f>#REF!*K98</f>
        <v>#REF!</v>
      </c>
      <c r="S98" s="42" t="e">
        <f t="shared" si="21"/>
        <v>#REF!</v>
      </c>
      <c r="T98" s="41">
        <f t="shared" si="14"/>
        <v>0</v>
      </c>
      <c r="U98" s="42">
        <f t="shared" si="22"/>
        <v>0</v>
      </c>
      <c r="V98" s="41">
        <f t="shared" si="15"/>
        <v>0</v>
      </c>
      <c r="W98" s="42">
        <f t="shared" si="16"/>
        <v>0</v>
      </c>
      <c r="X98" s="219" t="e">
        <f>+#REF!*K98</f>
        <v>#REF!</v>
      </c>
      <c r="Y98" s="42" t="e">
        <f t="shared" si="23"/>
        <v>#REF!</v>
      </c>
      <c r="Z98" s="41">
        <f t="shared" si="17"/>
        <v>0</v>
      </c>
      <c r="AA98" s="42">
        <f t="shared" si="18"/>
        <v>0</v>
      </c>
      <c r="AC98" s="236"/>
    </row>
    <row r="99" spans="1:29" hidden="1" x14ac:dyDescent="0.2">
      <c r="A99" s="33">
        <v>99</v>
      </c>
      <c r="B99" s="34" t="s">
        <v>105</v>
      </c>
      <c r="C99" s="35" t="s">
        <v>63</v>
      </c>
      <c r="D99" s="35">
        <v>9</v>
      </c>
      <c r="E99" s="257">
        <v>30</v>
      </c>
      <c r="F99" s="215"/>
      <c r="G99" s="215">
        <v>20</v>
      </c>
      <c r="H99" s="215"/>
      <c r="I99" s="215"/>
      <c r="J99" s="21">
        <f t="shared" si="19"/>
        <v>50</v>
      </c>
      <c r="K99" s="214"/>
      <c r="L99" s="36">
        <f t="shared" si="12"/>
        <v>0</v>
      </c>
      <c r="M99" s="37"/>
      <c r="N99" s="45">
        <v>1.0900000000000001</v>
      </c>
      <c r="P99" s="39">
        <f t="shared" si="13"/>
        <v>0</v>
      </c>
      <c r="Q99" s="40">
        <f t="shared" si="20"/>
        <v>0</v>
      </c>
      <c r="R99" s="41" t="e">
        <f>#REF!*K99</f>
        <v>#REF!</v>
      </c>
      <c r="S99" s="42" t="e">
        <f t="shared" si="21"/>
        <v>#REF!</v>
      </c>
      <c r="T99" s="41">
        <f t="shared" si="14"/>
        <v>0</v>
      </c>
      <c r="U99" s="42">
        <f t="shared" si="22"/>
        <v>0</v>
      </c>
      <c r="V99" s="41">
        <f t="shared" si="15"/>
        <v>0</v>
      </c>
      <c r="W99" s="42">
        <f t="shared" si="16"/>
        <v>0</v>
      </c>
      <c r="X99" s="219" t="e">
        <f>+#REF!*K99</f>
        <v>#REF!</v>
      </c>
      <c r="Y99" s="42" t="e">
        <f t="shared" si="23"/>
        <v>#REF!</v>
      </c>
      <c r="Z99" s="41">
        <f t="shared" si="17"/>
        <v>0</v>
      </c>
      <c r="AA99" s="42">
        <f t="shared" si="18"/>
        <v>0</v>
      </c>
      <c r="AC99" s="236"/>
    </row>
    <row r="100" spans="1:29" hidden="1" x14ac:dyDescent="0.2">
      <c r="A100" s="33">
        <v>100</v>
      </c>
      <c r="B100" s="34" t="s">
        <v>103</v>
      </c>
      <c r="C100" s="35" t="s">
        <v>63</v>
      </c>
      <c r="D100" s="35">
        <v>9</v>
      </c>
      <c r="E100" s="257">
        <v>2000</v>
      </c>
      <c r="F100" s="215">
        <v>4500</v>
      </c>
      <c r="G100" s="215">
        <v>70</v>
      </c>
      <c r="H100" s="215"/>
      <c r="I100" s="215"/>
      <c r="J100" s="21">
        <f t="shared" si="19"/>
        <v>6570</v>
      </c>
      <c r="K100" s="214"/>
      <c r="L100" s="36">
        <f t="shared" si="12"/>
        <v>0</v>
      </c>
      <c r="M100" s="37"/>
      <c r="N100" s="45">
        <v>1.0900000000000001</v>
      </c>
      <c r="P100" s="39">
        <f t="shared" si="13"/>
        <v>0</v>
      </c>
      <c r="Q100" s="40">
        <f t="shared" si="20"/>
        <v>0</v>
      </c>
      <c r="R100" s="41" t="e">
        <f>#REF!*K100</f>
        <v>#REF!</v>
      </c>
      <c r="S100" s="42" t="e">
        <f t="shared" si="21"/>
        <v>#REF!</v>
      </c>
      <c r="T100" s="41">
        <f t="shared" si="14"/>
        <v>0</v>
      </c>
      <c r="U100" s="42">
        <f t="shared" si="22"/>
        <v>0</v>
      </c>
      <c r="V100" s="41">
        <f t="shared" si="15"/>
        <v>0</v>
      </c>
      <c r="W100" s="42">
        <f t="shared" si="16"/>
        <v>0</v>
      </c>
      <c r="X100" s="219" t="e">
        <f>+#REF!*K100</f>
        <v>#REF!</v>
      </c>
      <c r="Y100" s="42" t="e">
        <f t="shared" si="23"/>
        <v>#REF!</v>
      </c>
      <c r="Z100" s="41">
        <f t="shared" si="17"/>
        <v>0</v>
      </c>
      <c r="AA100" s="42">
        <f t="shared" si="18"/>
        <v>0</v>
      </c>
      <c r="AC100" s="236"/>
    </row>
    <row r="101" spans="1:29" hidden="1" x14ac:dyDescent="0.2">
      <c r="A101" s="33">
        <v>101</v>
      </c>
      <c r="B101" s="34" t="s">
        <v>40</v>
      </c>
      <c r="C101" s="35" t="s">
        <v>21</v>
      </c>
      <c r="D101" s="35">
        <v>9</v>
      </c>
      <c r="E101" s="257">
        <v>120</v>
      </c>
      <c r="F101" s="215"/>
      <c r="G101" s="215">
        <v>10</v>
      </c>
      <c r="H101" s="215"/>
      <c r="I101" s="215"/>
      <c r="J101" s="21">
        <f t="shared" si="19"/>
        <v>130</v>
      </c>
      <c r="K101" s="214"/>
      <c r="L101" s="36">
        <f t="shared" si="12"/>
        <v>0</v>
      </c>
      <c r="M101" s="37"/>
      <c r="N101" s="38">
        <v>1.0900000000000001</v>
      </c>
      <c r="P101" s="39">
        <f t="shared" si="13"/>
        <v>0</v>
      </c>
      <c r="Q101" s="40">
        <f t="shared" si="20"/>
        <v>0</v>
      </c>
      <c r="R101" s="41" t="e">
        <f>#REF!*K101</f>
        <v>#REF!</v>
      </c>
      <c r="S101" s="42" t="e">
        <f t="shared" si="21"/>
        <v>#REF!</v>
      </c>
      <c r="T101" s="41">
        <f t="shared" si="14"/>
        <v>0</v>
      </c>
      <c r="U101" s="42">
        <f t="shared" si="22"/>
        <v>0</v>
      </c>
      <c r="V101" s="41">
        <f t="shared" si="15"/>
        <v>0</v>
      </c>
      <c r="W101" s="42">
        <f t="shared" si="16"/>
        <v>0</v>
      </c>
      <c r="X101" s="219" t="e">
        <f>+#REF!*K101</f>
        <v>#REF!</v>
      </c>
      <c r="Y101" s="42" t="e">
        <f t="shared" si="23"/>
        <v>#REF!</v>
      </c>
      <c r="Z101" s="41">
        <f t="shared" si="17"/>
        <v>0</v>
      </c>
      <c r="AA101" s="42">
        <f t="shared" si="18"/>
        <v>0</v>
      </c>
      <c r="AC101" s="236"/>
    </row>
    <row r="102" spans="1:29" hidden="1" x14ac:dyDescent="0.2">
      <c r="A102" s="33">
        <v>102</v>
      </c>
      <c r="B102" s="34" t="s">
        <v>106</v>
      </c>
      <c r="C102" s="35" t="s">
        <v>29</v>
      </c>
      <c r="D102" s="35">
        <v>9</v>
      </c>
      <c r="E102" s="257">
        <v>1000</v>
      </c>
      <c r="F102" s="215"/>
      <c r="G102" s="215">
        <v>35</v>
      </c>
      <c r="H102" s="215"/>
      <c r="I102" s="215"/>
      <c r="J102" s="21">
        <f t="shared" si="19"/>
        <v>1035</v>
      </c>
      <c r="K102" s="214"/>
      <c r="L102" s="36">
        <f t="shared" si="12"/>
        <v>0</v>
      </c>
      <c r="M102" s="37"/>
      <c r="N102" s="38">
        <v>1.0900000000000001</v>
      </c>
      <c r="P102" s="39">
        <f t="shared" si="13"/>
        <v>0</v>
      </c>
      <c r="Q102" s="40">
        <f t="shared" si="20"/>
        <v>0</v>
      </c>
      <c r="R102" s="41" t="e">
        <f>#REF!*K102</f>
        <v>#REF!</v>
      </c>
      <c r="S102" s="42" t="e">
        <f t="shared" si="21"/>
        <v>#REF!</v>
      </c>
      <c r="T102" s="41">
        <f t="shared" si="14"/>
        <v>0</v>
      </c>
      <c r="U102" s="42">
        <f t="shared" si="22"/>
        <v>0</v>
      </c>
      <c r="V102" s="41">
        <f t="shared" si="15"/>
        <v>0</v>
      </c>
      <c r="W102" s="42">
        <f t="shared" si="16"/>
        <v>0</v>
      </c>
      <c r="X102" s="219" t="e">
        <f>+#REF!*K102</f>
        <v>#REF!</v>
      </c>
      <c r="Y102" s="42" t="e">
        <f t="shared" si="23"/>
        <v>#REF!</v>
      </c>
      <c r="Z102" s="41">
        <f t="shared" si="17"/>
        <v>0</v>
      </c>
      <c r="AA102" s="42">
        <f t="shared" si="18"/>
        <v>0</v>
      </c>
      <c r="AC102" s="236"/>
    </row>
    <row r="103" spans="1:29" hidden="1" x14ac:dyDescent="0.2">
      <c r="A103" s="33">
        <v>105</v>
      </c>
      <c r="B103" s="34" t="s">
        <v>109</v>
      </c>
      <c r="C103" s="35" t="s">
        <v>21</v>
      </c>
      <c r="D103" s="35">
        <v>9</v>
      </c>
      <c r="E103" s="257">
        <v>60</v>
      </c>
      <c r="F103" s="215"/>
      <c r="G103" s="215">
        <v>4</v>
      </c>
      <c r="H103" s="215"/>
      <c r="I103" s="215"/>
      <c r="J103" s="21">
        <f t="shared" si="19"/>
        <v>64</v>
      </c>
      <c r="K103" s="214"/>
      <c r="L103" s="36">
        <f t="shared" si="12"/>
        <v>0</v>
      </c>
      <c r="M103" s="37"/>
      <c r="N103" s="45">
        <v>1.0900000000000001</v>
      </c>
      <c r="P103" s="39">
        <f t="shared" si="13"/>
        <v>0</v>
      </c>
      <c r="Q103" s="40">
        <f t="shared" si="20"/>
        <v>0</v>
      </c>
      <c r="R103" s="41" t="e">
        <f>#REF!*K103</f>
        <v>#REF!</v>
      </c>
      <c r="S103" s="42" t="e">
        <f t="shared" si="21"/>
        <v>#REF!</v>
      </c>
      <c r="T103" s="41">
        <f t="shared" si="14"/>
        <v>0</v>
      </c>
      <c r="U103" s="42">
        <f t="shared" si="22"/>
        <v>0</v>
      </c>
      <c r="V103" s="41">
        <f t="shared" si="15"/>
        <v>0</v>
      </c>
      <c r="W103" s="42">
        <f t="shared" si="16"/>
        <v>0</v>
      </c>
      <c r="X103" s="219" t="e">
        <f>+#REF!*K103</f>
        <v>#REF!</v>
      </c>
      <c r="Y103" s="42" t="e">
        <f t="shared" si="23"/>
        <v>#REF!</v>
      </c>
      <c r="Z103" s="41">
        <f t="shared" si="17"/>
        <v>0</v>
      </c>
      <c r="AA103" s="42">
        <f t="shared" si="18"/>
        <v>0</v>
      </c>
      <c r="AC103" s="236"/>
    </row>
    <row r="104" spans="1:29" hidden="1" x14ac:dyDescent="0.2">
      <c r="A104" s="33">
        <v>106</v>
      </c>
      <c r="B104" s="34" t="s">
        <v>218</v>
      </c>
      <c r="C104" s="35" t="s">
        <v>21</v>
      </c>
      <c r="D104" s="35">
        <v>9</v>
      </c>
      <c r="E104" s="257">
        <v>400</v>
      </c>
      <c r="F104" s="215"/>
      <c r="G104" s="215">
        <v>7</v>
      </c>
      <c r="H104" s="215"/>
      <c r="I104" s="215"/>
      <c r="J104" s="21">
        <f t="shared" si="19"/>
        <v>407</v>
      </c>
      <c r="K104" s="214"/>
      <c r="L104" s="36">
        <f t="shared" si="12"/>
        <v>0</v>
      </c>
      <c r="M104" s="37"/>
      <c r="N104" s="45">
        <v>1.0900000000000001</v>
      </c>
      <c r="P104" s="39">
        <f t="shared" si="13"/>
        <v>0</v>
      </c>
      <c r="Q104" s="40">
        <f t="shared" si="20"/>
        <v>0</v>
      </c>
      <c r="R104" s="41" t="e">
        <f>#REF!*K104</f>
        <v>#REF!</v>
      </c>
      <c r="S104" s="42" t="e">
        <f t="shared" si="21"/>
        <v>#REF!</v>
      </c>
      <c r="T104" s="41">
        <f t="shared" si="14"/>
        <v>0</v>
      </c>
      <c r="U104" s="42">
        <f t="shared" si="22"/>
        <v>0</v>
      </c>
      <c r="V104" s="41">
        <f t="shared" si="15"/>
        <v>0</v>
      </c>
      <c r="W104" s="42">
        <f t="shared" si="16"/>
        <v>0</v>
      </c>
      <c r="X104" s="219" t="e">
        <f>+#REF!*K104</f>
        <v>#REF!</v>
      </c>
      <c r="Y104" s="42" t="e">
        <f t="shared" si="23"/>
        <v>#REF!</v>
      </c>
      <c r="Z104" s="41">
        <f t="shared" si="17"/>
        <v>0</v>
      </c>
      <c r="AA104" s="42">
        <f t="shared" si="18"/>
        <v>0</v>
      </c>
      <c r="AC104" s="236"/>
    </row>
    <row r="105" spans="1:29" hidden="1" x14ac:dyDescent="0.2">
      <c r="A105" s="33">
        <v>107</v>
      </c>
      <c r="B105" s="34" t="s">
        <v>110</v>
      </c>
      <c r="C105" s="35" t="s">
        <v>21</v>
      </c>
      <c r="D105" s="35">
        <v>9</v>
      </c>
      <c r="E105" s="257">
        <v>250</v>
      </c>
      <c r="F105" s="215"/>
      <c r="G105" s="215">
        <v>8</v>
      </c>
      <c r="H105" s="215"/>
      <c r="I105" s="215"/>
      <c r="J105" s="21">
        <f t="shared" si="19"/>
        <v>258</v>
      </c>
      <c r="K105" s="214"/>
      <c r="L105" s="36">
        <f t="shared" si="12"/>
        <v>0</v>
      </c>
      <c r="M105" s="37"/>
      <c r="N105" s="45">
        <v>1.0900000000000001</v>
      </c>
      <c r="P105" s="39">
        <f t="shared" si="13"/>
        <v>0</v>
      </c>
      <c r="Q105" s="40">
        <f t="shared" si="20"/>
        <v>0</v>
      </c>
      <c r="R105" s="41" t="e">
        <f>#REF!*K105</f>
        <v>#REF!</v>
      </c>
      <c r="S105" s="42" t="e">
        <f t="shared" si="21"/>
        <v>#REF!</v>
      </c>
      <c r="T105" s="41">
        <f t="shared" si="14"/>
        <v>0</v>
      </c>
      <c r="U105" s="42">
        <f t="shared" si="22"/>
        <v>0</v>
      </c>
      <c r="V105" s="41">
        <f t="shared" si="15"/>
        <v>0</v>
      </c>
      <c r="W105" s="42">
        <f t="shared" si="16"/>
        <v>0</v>
      </c>
      <c r="X105" s="219" t="e">
        <f>+#REF!*K105</f>
        <v>#REF!</v>
      </c>
      <c r="Y105" s="42" t="e">
        <f t="shared" si="23"/>
        <v>#REF!</v>
      </c>
      <c r="Z105" s="41">
        <f t="shared" si="17"/>
        <v>0</v>
      </c>
      <c r="AA105" s="42">
        <f t="shared" si="18"/>
        <v>0</v>
      </c>
      <c r="AC105" s="236"/>
    </row>
    <row r="106" spans="1:29" ht="22.5" hidden="1" x14ac:dyDescent="0.2">
      <c r="A106" s="33">
        <v>108</v>
      </c>
      <c r="B106" s="34" t="s">
        <v>255</v>
      </c>
      <c r="C106" s="35" t="s">
        <v>21</v>
      </c>
      <c r="D106" s="35">
        <v>9</v>
      </c>
      <c r="E106" s="257">
        <v>150</v>
      </c>
      <c r="F106" s="215"/>
      <c r="G106" s="215">
        <v>8</v>
      </c>
      <c r="H106" s="215">
        <v>40</v>
      </c>
      <c r="I106" s="215"/>
      <c r="J106" s="21">
        <f t="shared" si="19"/>
        <v>198</v>
      </c>
      <c r="K106" s="214"/>
      <c r="L106" s="36">
        <f t="shared" si="12"/>
        <v>0</v>
      </c>
      <c r="M106" s="37"/>
      <c r="N106" s="45">
        <v>1.0900000000000001</v>
      </c>
      <c r="P106" s="39">
        <f t="shared" si="13"/>
        <v>0</v>
      </c>
      <c r="Q106" s="40">
        <f t="shared" si="20"/>
        <v>0</v>
      </c>
      <c r="R106" s="41" t="e">
        <f>#REF!*K106</f>
        <v>#REF!</v>
      </c>
      <c r="S106" s="42" t="e">
        <f t="shared" si="21"/>
        <v>#REF!</v>
      </c>
      <c r="T106" s="41">
        <f t="shared" si="14"/>
        <v>0</v>
      </c>
      <c r="U106" s="42">
        <f t="shared" si="22"/>
        <v>0</v>
      </c>
      <c r="V106" s="41">
        <f t="shared" si="15"/>
        <v>0</v>
      </c>
      <c r="W106" s="42">
        <f t="shared" si="16"/>
        <v>0</v>
      </c>
      <c r="X106" s="219" t="e">
        <f>+#REF!*K106</f>
        <v>#REF!</v>
      </c>
      <c r="Y106" s="42" t="e">
        <f t="shared" si="23"/>
        <v>#REF!</v>
      </c>
      <c r="Z106" s="41">
        <f t="shared" si="17"/>
        <v>0</v>
      </c>
      <c r="AA106" s="42">
        <f t="shared" si="18"/>
        <v>0</v>
      </c>
      <c r="AC106" s="236"/>
    </row>
    <row r="107" spans="1:29" hidden="1" x14ac:dyDescent="0.2">
      <c r="A107" s="33">
        <v>109</v>
      </c>
      <c r="B107" s="34" t="s">
        <v>219</v>
      </c>
      <c r="C107" s="35" t="s">
        <v>21</v>
      </c>
      <c r="D107" s="35">
        <v>9</v>
      </c>
      <c r="E107" s="257">
        <v>1250</v>
      </c>
      <c r="F107" s="215"/>
      <c r="G107" s="215">
        <v>0</v>
      </c>
      <c r="H107" s="215"/>
      <c r="I107" s="215"/>
      <c r="J107" s="21">
        <f t="shared" si="19"/>
        <v>1250</v>
      </c>
      <c r="K107" s="214"/>
      <c r="L107" s="36">
        <f t="shared" si="12"/>
        <v>0</v>
      </c>
      <c r="M107" s="37"/>
      <c r="N107" s="45">
        <v>1.0900000000000001</v>
      </c>
      <c r="P107" s="39">
        <f t="shared" si="13"/>
        <v>0</v>
      </c>
      <c r="Q107" s="40">
        <f t="shared" si="20"/>
        <v>0</v>
      </c>
      <c r="R107" s="41" t="e">
        <f>#REF!*K107</f>
        <v>#REF!</v>
      </c>
      <c r="S107" s="42" t="e">
        <f t="shared" si="21"/>
        <v>#REF!</v>
      </c>
      <c r="T107" s="41">
        <f t="shared" si="14"/>
        <v>0</v>
      </c>
      <c r="U107" s="42">
        <f t="shared" si="22"/>
        <v>0</v>
      </c>
      <c r="V107" s="41">
        <f t="shared" si="15"/>
        <v>0</v>
      </c>
      <c r="W107" s="42">
        <f t="shared" si="16"/>
        <v>0</v>
      </c>
      <c r="X107" s="219" t="e">
        <f>+#REF!*K107</f>
        <v>#REF!</v>
      </c>
      <c r="Y107" s="42" t="e">
        <f t="shared" si="23"/>
        <v>#REF!</v>
      </c>
      <c r="Z107" s="41">
        <f t="shared" si="17"/>
        <v>0</v>
      </c>
      <c r="AA107" s="42">
        <f t="shared" si="18"/>
        <v>0</v>
      </c>
      <c r="AC107" s="236"/>
    </row>
    <row r="108" spans="1:29" hidden="1" x14ac:dyDescent="0.2">
      <c r="A108" s="33">
        <v>111</v>
      </c>
      <c r="B108" s="34" t="s">
        <v>220</v>
      </c>
      <c r="C108" s="35" t="s">
        <v>21</v>
      </c>
      <c r="D108" s="35">
        <v>9</v>
      </c>
      <c r="E108" s="257">
        <v>150</v>
      </c>
      <c r="F108" s="215"/>
      <c r="G108" s="215">
        <v>8</v>
      </c>
      <c r="H108" s="215"/>
      <c r="I108" s="215"/>
      <c r="J108" s="21">
        <f t="shared" si="19"/>
        <v>158</v>
      </c>
      <c r="K108" s="214"/>
      <c r="L108" s="36">
        <f t="shared" si="12"/>
        <v>0</v>
      </c>
      <c r="M108" s="37"/>
      <c r="N108" s="45">
        <v>1.0900000000000001</v>
      </c>
      <c r="P108" s="39">
        <f t="shared" si="13"/>
        <v>0</v>
      </c>
      <c r="Q108" s="40">
        <f t="shared" si="20"/>
        <v>0</v>
      </c>
      <c r="R108" s="41" t="e">
        <f>#REF!*K108</f>
        <v>#REF!</v>
      </c>
      <c r="S108" s="42" t="e">
        <f t="shared" si="21"/>
        <v>#REF!</v>
      </c>
      <c r="T108" s="41">
        <f t="shared" si="14"/>
        <v>0</v>
      </c>
      <c r="U108" s="42">
        <f t="shared" si="22"/>
        <v>0</v>
      </c>
      <c r="V108" s="41">
        <f t="shared" si="15"/>
        <v>0</v>
      </c>
      <c r="W108" s="42">
        <f t="shared" si="16"/>
        <v>0</v>
      </c>
      <c r="X108" s="219" t="e">
        <f>+#REF!*K108</f>
        <v>#REF!</v>
      </c>
      <c r="Y108" s="42" t="e">
        <f t="shared" si="23"/>
        <v>#REF!</v>
      </c>
      <c r="Z108" s="41">
        <f t="shared" si="17"/>
        <v>0</v>
      </c>
      <c r="AA108" s="42">
        <f t="shared" si="18"/>
        <v>0</v>
      </c>
      <c r="AC108" s="236"/>
    </row>
    <row r="109" spans="1:29" hidden="1" x14ac:dyDescent="0.2">
      <c r="A109" s="33">
        <v>112</v>
      </c>
      <c r="B109" s="34" t="s">
        <v>41</v>
      </c>
      <c r="C109" s="35" t="s">
        <v>21</v>
      </c>
      <c r="D109" s="35">
        <v>9</v>
      </c>
      <c r="E109" s="257">
        <v>30</v>
      </c>
      <c r="F109" s="215"/>
      <c r="G109" s="215">
        <v>0</v>
      </c>
      <c r="H109" s="215"/>
      <c r="I109" s="215"/>
      <c r="J109" s="21">
        <f t="shared" si="19"/>
        <v>30</v>
      </c>
      <c r="K109" s="214"/>
      <c r="L109" s="36">
        <f t="shared" si="12"/>
        <v>0</v>
      </c>
      <c r="M109" s="37"/>
      <c r="N109" s="45">
        <v>1.0900000000000001</v>
      </c>
      <c r="P109" s="39">
        <f t="shared" si="13"/>
        <v>0</v>
      </c>
      <c r="Q109" s="40">
        <f t="shared" si="20"/>
        <v>0</v>
      </c>
      <c r="R109" s="41" t="e">
        <f>#REF!*K109</f>
        <v>#REF!</v>
      </c>
      <c r="S109" s="42" t="e">
        <f t="shared" si="21"/>
        <v>#REF!</v>
      </c>
      <c r="T109" s="41">
        <f t="shared" si="14"/>
        <v>0</v>
      </c>
      <c r="U109" s="42">
        <f t="shared" si="22"/>
        <v>0</v>
      </c>
      <c r="V109" s="41">
        <f t="shared" si="15"/>
        <v>0</v>
      </c>
      <c r="W109" s="42">
        <f t="shared" si="16"/>
        <v>0</v>
      </c>
      <c r="X109" s="219" t="e">
        <f>+#REF!*K109</f>
        <v>#REF!</v>
      </c>
      <c r="Y109" s="42" t="e">
        <f t="shared" si="23"/>
        <v>#REF!</v>
      </c>
      <c r="Z109" s="41">
        <f t="shared" si="17"/>
        <v>0</v>
      </c>
      <c r="AA109" s="42">
        <f t="shared" si="18"/>
        <v>0</v>
      </c>
      <c r="AC109" s="236"/>
    </row>
    <row r="110" spans="1:29" hidden="1" x14ac:dyDescent="0.2">
      <c r="A110" s="33">
        <v>113</v>
      </c>
      <c r="B110" s="34" t="s">
        <v>249</v>
      </c>
      <c r="C110" s="35" t="s">
        <v>21</v>
      </c>
      <c r="D110" s="35">
        <v>9</v>
      </c>
      <c r="E110" s="257">
        <v>1245</v>
      </c>
      <c r="F110" s="215">
        <v>9000</v>
      </c>
      <c r="G110" s="215"/>
      <c r="H110" s="215"/>
      <c r="I110" s="215"/>
      <c r="J110" s="21">
        <f t="shared" si="19"/>
        <v>10245</v>
      </c>
      <c r="K110" s="214"/>
      <c r="L110" s="36">
        <f t="shared" si="12"/>
        <v>0</v>
      </c>
      <c r="M110" s="37"/>
      <c r="N110" s="45">
        <v>1.0900000000000001</v>
      </c>
      <c r="P110" s="39">
        <f t="shared" si="13"/>
        <v>0</v>
      </c>
      <c r="Q110" s="40">
        <f t="shared" si="20"/>
        <v>0</v>
      </c>
      <c r="R110" s="41" t="e">
        <f>#REF!*K110</f>
        <v>#REF!</v>
      </c>
      <c r="S110" s="42" t="e">
        <f t="shared" si="21"/>
        <v>#REF!</v>
      </c>
      <c r="T110" s="41">
        <f t="shared" si="14"/>
        <v>0</v>
      </c>
      <c r="U110" s="42">
        <f t="shared" si="22"/>
        <v>0</v>
      </c>
      <c r="V110" s="41">
        <f t="shared" si="15"/>
        <v>0</v>
      </c>
      <c r="W110" s="42">
        <f t="shared" si="16"/>
        <v>0</v>
      </c>
      <c r="X110" s="219" t="e">
        <f>+#REF!*K110</f>
        <v>#REF!</v>
      </c>
      <c r="Y110" s="42" t="e">
        <f t="shared" si="23"/>
        <v>#REF!</v>
      </c>
      <c r="Z110" s="41">
        <f t="shared" si="17"/>
        <v>0</v>
      </c>
      <c r="AA110" s="42">
        <f t="shared" si="18"/>
        <v>0</v>
      </c>
      <c r="AC110" s="236"/>
    </row>
    <row r="111" spans="1:29" hidden="1" x14ac:dyDescent="0.2">
      <c r="A111" s="33">
        <v>114</v>
      </c>
      <c r="B111" s="34" t="s">
        <v>250</v>
      </c>
      <c r="C111" s="35" t="s">
        <v>21</v>
      </c>
      <c r="D111" s="35">
        <v>9</v>
      </c>
      <c r="E111" s="257">
        <v>2100</v>
      </c>
      <c r="F111" s="215"/>
      <c r="G111" s="215">
        <v>5</v>
      </c>
      <c r="H111" s="215"/>
      <c r="I111" s="215"/>
      <c r="J111" s="21">
        <f t="shared" si="19"/>
        <v>2105</v>
      </c>
      <c r="K111" s="214"/>
      <c r="L111" s="36">
        <f t="shared" si="12"/>
        <v>0</v>
      </c>
      <c r="M111" s="37"/>
      <c r="N111" s="45">
        <v>1.0900000000000001</v>
      </c>
      <c r="P111" s="39">
        <f t="shared" si="13"/>
        <v>0</v>
      </c>
      <c r="Q111" s="40">
        <f t="shared" si="20"/>
        <v>0</v>
      </c>
      <c r="R111" s="41" t="e">
        <f>#REF!*K111</f>
        <v>#REF!</v>
      </c>
      <c r="S111" s="42" t="e">
        <f t="shared" si="21"/>
        <v>#REF!</v>
      </c>
      <c r="T111" s="41">
        <f t="shared" si="14"/>
        <v>0</v>
      </c>
      <c r="U111" s="42">
        <f t="shared" si="22"/>
        <v>0</v>
      </c>
      <c r="V111" s="41">
        <f t="shared" si="15"/>
        <v>0</v>
      </c>
      <c r="W111" s="42">
        <f t="shared" si="16"/>
        <v>0</v>
      </c>
      <c r="X111" s="219" t="e">
        <f>+#REF!*K111</f>
        <v>#REF!</v>
      </c>
      <c r="Y111" s="42" t="e">
        <f t="shared" si="23"/>
        <v>#REF!</v>
      </c>
      <c r="Z111" s="41">
        <f t="shared" si="17"/>
        <v>0</v>
      </c>
      <c r="AA111" s="42">
        <f t="shared" si="18"/>
        <v>0</v>
      </c>
      <c r="AC111" s="236"/>
    </row>
    <row r="112" spans="1:29" hidden="1" x14ac:dyDescent="0.2">
      <c r="A112" s="33">
        <v>115</v>
      </c>
      <c r="B112" s="34" t="s">
        <v>246</v>
      </c>
      <c r="C112" s="35" t="s">
        <v>21</v>
      </c>
      <c r="D112" s="35">
        <v>9</v>
      </c>
      <c r="E112" s="257">
        <v>900</v>
      </c>
      <c r="F112" s="215"/>
      <c r="G112" s="215">
        <v>50</v>
      </c>
      <c r="H112" s="215"/>
      <c r="I112" s="215"/>
      <c r="J112" s="21">
        <f t="shared" si="19"/>
        <v>950</v>
      </c>
      <c r="K112" s="214"/>
      <c r="L112" s="36">
        <f t="shared" si="12"/>
        <v>0</v>
      </c>
      <c r="M112" s="37"/>
      <c r="N112" s="45">
        <v>1.0900000000000001</v>
      </c>
      <c r="P112" s="39">
        <f t="shared" si="13"/>
        <v>0</v>
      </c>
      <c r="Q112" s="40">
        <f t="shared" si="20"/>
        <v>0</v>
      </c>
      <c r="R112" s="41" t="e">
        <f>#REF!*K112</f>
        <v>#REF!</v>
      </c>
      <c r="S112" s="42" t="e">
        <f t="shared" si="21"/>
        <v>#REF!</v>
      </c>
      <c r="T112" s="41">
        <f t="shared" si="14"/>
        <v>0</v>
      </c>
      <c r="U112" s="42">
        <f t="shared" si="22"/>
        <v>0</v>
      </c>
      <c r="V112" s="41">
        <f t="shared" si="15"/>
        <v>0</v>
      </c>
      <c r="W112" s="42">
        <f t="shared" si="16"/>
        <v>0</v>
      </c>
      <c r="X112" s="219" t="e">
        <f>+#REF!*K112</f>
        <v>#REF!</v>
      </c>
      <c r="Y112" s="42" t="e">
        <f t="shared" si="23"/>
        <v>#REF!</v>
      </c>
      <c r="Z112" s="41">
        <f t="shared" si="17"/>
        <v>0</v>
      </c>
      <c r="AA112" s="42">
        <f t="shared" si="18"/>
        <v>0</v>
      </c>
      <c r="AC112" s="236"/>
    </row>
    <row r="113" spans="1:29" hidden="1" x14ac:dyDescent="0.2">
      <c r="A113" s="33">
        <v>116</v>
      </c>
      <c r="B113" s="34" t="s">
        <v>42</v>
      </c>
      <c r="C113" s="35" t="s">
        <v>21</v>
      </c>
      <c r="D113" s="35">
        <v>9</v>
      </c>
      <c r="E113" s="257">
        <v>70</v>
      </c>
      <c r="F113" s="215"/>
      <c r="G113" s="215">
        <v>3</v>
      </c>
      <c r="H113" s="215"/>
      <c r="I113" s="215"/>
      <c r="J113" s="21">
        <f t="shared" si="19"/>
        <v>73</v>
      </c>
      <c r="K113" s="214"/>
      <c r="L113" s="36">
        <f t="shared" si="12"/>
        <v>0</v>
      </c>
      <c r="M113" s="37"/>
      <c r="N113" s="45">
        <v>1.0900000000000001</v>
      </c>
      <c r="P113" s="39">
        <f t="shared" si="13"/>
        <v>0</v>
      </c>
      <c r="Q113" s="40">
        <f t="shared" si="20"/>
        <v>0</v>
      </c>
      <c r="R113" s="41" t="e">
        <f>#REF!*K113</f>
        <v>#REF!</v>
      </c>
      <c r="S113" s="42" t="e">
        <f t="shared" si="21"/>
        <v>#REF!</v>
      </c>
      <c r="T113" s="41">
        <f t="shared" si="14"/>
        <v>0</v>
      </c>
      <c r="U113" s="42">
        <f t="shared" si="22"/>
        <v>0</v>
      </c>
      <c r="V113" s="41">
        <f t="shared" si="15"/>
        <v>0</v>
      </c>
      <c r="W113" s="42">
        <f t="shared" si="16"/>
        <v>0</v>
      </c>
      <c r="X113" s="219" t="e">
        <f>+#REF!*K113</f>
        <v>#REF!</v>
      </c>
      <c r="Y113" s="42" t="e">
        <f t="shared" si="23"/>
        <v>#REF!</v>
      </c>
      <c r="Z113" s="41">
        <f t="shared" si="17"/>
        <v>0</v>
      </c>
      <c r="AA113" s="42">
        <f t="shared" si="18"/>
        <v>0</v>
      </c>
      <c r="AC113" s="236"/>
    </row>
    <row r="114" spans="1:29" hidden="1" x14ac:dyDescent="0.2">
      <c r="A114" s="33">
        <v>117</v>
      </c>
      <c r="B114" s="34" t="s">
        <v>43</v>
      </c>
      <c r="C114" s="35" t="s">
        <v>21</v>
      </c>
      <c r="D114" s="35">
        <v>9</v>
      </c>
      <c r="E114" s="257">
        <v>70</v>
      </c>
      <c r="F114" s="215"/>
      <c r="G114" s="215">
        <v>8</v>
      </c>
      <c r="H114" s="215"/>
      <c r="I114" s="215"/>
      <c r="J114" s="21">
        <f t="shared" si="19"/>
        <v>78</v>
      </c>
      <c r="K114" s="214"/>
      <c r="L114" s="36">
        <f t="shared" si="12"/>
        <v>0</v>
      </c>
      <c r="M114" s="37"/>
      <c r="N114" s="45">
        <v>1.0900000000000001</v>
      </c>
      <c r="P114" s="39">
        <f t="shared" si="13"/>
        <v>0</v>
      </c>
      <c r="Q114" s="40">
        <f t="shared" si="20"/>
        <v>0</v>
      </c>
      <c r="R114" s="41" t="e">
        <f>#REF!*K114</f>
        <v>#REF!</v>
      </c>
      <c r="S114" s="42" t="e">
        <f t="shared" si="21"/>
        <v>#REF!</v>
      </c>
      <c r="T114" s="41">
        <f t="shared" si="14"/>
        <v>0</v>
      </c>
      <c r="U114" s="42">
        <f t="shared" si="22"/>
        <v>0</v>
      </c>
      <c r="V114" s="41">
        <f t="shared" si="15"/>
        <v>0</v>
      </c>
      <c r="W114" s="42">
        <f t="shared" si="16"/>
        <v>0</v>
      </c>
      <c r="X114" s="219" t="e">
        <f>+#REF!*K114</f>
        <v>#REF!</v>
      </c>
      <c r="Y114" s="42" t="e">
        <f t="shared" si="23"/>
        <v>#REF!</v>
      </c>
      <c r="Z114" s="41">
        <f t="shared" si="17"/>
        <v>0</v>
      </c>
      <c r="AA114" s="42">
        <f t="shared" si="18"/>
        <v>0</v>
      </c>
      <c r="AC114" s="236"/>
    </row>
    <row r="115" spans="1:29" hidden="1" x14ac:dyDescent="0.2">
      <c r="A115" s="33">
        <v>119</v>
      </c>
      <c r="B115" s="34" t="s">
        <v>112</v>
      </c>
      <c r="C115" s="35" t="s">
        <v>16</v>
      </c>
      <c r="D115" s="35">
        <v>9</v>
      </c>
      <c r="E115" s="257">
        <v>40</v>
      </c>
      <c r="F115" s="215"/>
      <c r="G115" s="215">
        <v>4</v>
      </c>
      <c r="H115" s="215">
        <v>40</v>
      </c>
      <c r="I115" s="215"/>
      <c r="J115" s="21">
        <f t="shared" si="19"/>
        <v>84</v>
      </c>
      <c r="K115" s="214"/>
      <c r="L115" s="36">
        <f t="shared" si="12"/>
        <v>0</v>
      </c>
      <c r="M115" s="37"/>
      <c r="N115" s="45">
        <v>1.0900000000000001</v>
      </c>
      <c r="P115" s="39">
        <f t="shared" si="13"/>
        <v>0</v>
      </c>
      <c r="Q115" s="40">
        <f t="shared" si="20"/>
        <v>0</v>
      </c>
      <c r="R115" s="41" t="e">
        <f>#REF!*K115</f>
        <v>#REF!</v>
      </c>
      <c r="S115" s="42" t="e">
        <f t="shared" si="21"/>
        <v>#REF!</v>
      </c>
      <c r="T115" s="41">
        <f t="shared" si="14"/>
        <v>0</v>
      </c>
      <c r="U115" s="42">
        <f t="shared" si="22"/>
        <v>0</v>
      </c>
      <c r="V115" s="41">
        <f t="shared" si="15"/>
        <v>0</v>
      </c>
      <c r="W115" s="42">
        <f t="shared" si="16"/>
        <v>0</v>
      </c>
      <c r="X115" s="219" t="e">
        <f>+#REF!*K115</f>
        <v>#REF!</v>
      </c>
      <c r="Y115" s="42" t="e">
        <f t="shared" si="23"/>
        <v>#REF!</v>
      </c>
      <c r="Z115" s="41">
        <f t="shared" si="17"/>
        <v>0</v>
      </c>
      <c r="AA115" s="42">
        <f t="shared" si="18"/>
        <v>0</v>
      </c>
      <c r="AC115" s="236"/>
    </row>
    <row r="116" spans="1:29" ht="22.5" hidden="1" x14ac:dyDescent="0.2">
      <c r="A116" s="33">
        <v>120</v>
      </c>
      <c r="B116" s="34" t="s">
        <v>278</v>
      </c>
      <c r="C116" s="35" t="s">
        <v>16</v>
      </c>
      <c r="D116" s="35">
        <v>9</v>
      </c>
      <c r="E116" s="257">
        <v>130</v>
      </c>
      <c r="F116" s="215"/>
      <c r="G116" s="215">
        <v>10</v>
      </c>
      <c r="H116" s="215">
        <v>20</v>
      </c>
      <c r="I116" s="215"/>
      <c r="J116" s="21">
        <f t="shared" si="19"/>
        <v>160</v>
      </c>
      <c r="K116" s="214"/>
      <c r="L116" s="36">
        <f t="shared" si="12"/>
        <v>0</v>
      </c>
      <c r="M116" s="37"/>
      <c r="N116" s="45">
        <v>1.0900000000000001</v>
      </c>
      <c r="P116" s="39">
        <f t="shared" si="13"/>
        <v>0</v>
      </c>
      <c r="Q116" s="40">
        <f t="shared" si="20"/>
        <v>0</v>
      </c>
      <c r="R116" s="41" t="e">
        <f>#REF!*K116</f>
        <v>#REF!</v>
      </c>
      <c r="S116" s="42" t="e">
        <f t="shared" si="21"/>
        <v>#REF!</v>
      </c>
      <c r="T116" s="41">
        <f t="shared" si="14"/>
        <v>0</v>
      </c>
      <c r="U116" s="42">
        <f t="shared" si="22"/>
        <v>0</v>
      </c>
      <c r="V116" s="41">
        <f t="shared" si="15"/>
        <v>0</v>
      </c>
      <c r="W116" s="42">
        <f t="shared" si="16"/>
        <v>0</v>
      </c>
      <c r="X116" s="219" t="e">
        <f>+#REF!*K116</f>
        <v>#REF!</v>
      </c>
      <c r="Y116" s="42" t="e">
        <f t="shared" si="23"/>
        <v>#REF!</v>
      </c>
      <c r="Z116" s="41">
        <f t="shared" si="17"/>
        <v>0</v>
      </c>
      <c r="AA116" s="42">
        <f t="shared" si="18"/>
        <v>0</v>
      </c>
      <c r="AC116" s="236"/>
    </row>
    <row r="117" spans="1:29" hidden="1" x14ac:dyDescent="0.2">
      <c r="A117" s="33">
        <v>121</v>
      </c>
      <c r="B117" s="34" t="s">
        <v>279</v>
      </c>
      <c r="C117" s="35" t="s">
        <v>21</v>
      </c>
      <c r="D117" s="35">
        <v>9</v>
      </c>
      <c r="E117" s="257">
        <v>110</v>
      </c>
      <c r="F117" s="215"/>
      <c r="G117" s="215">
        <v>20</v>
      </c>
      <c r="H117" s="215"/>
      <c r="I117" s="215"/>
      <c r="J117" s="21">
        <f t="shared" si="19"/>
        <v>130</v>
      </c>
      <c r="K117" s="214"/>
      <c r="L117" s="36">
        <f t="shared" si="12"/>
        <v>0</v>
      </c>
      <c r="M117" s="37"/>
      <c r="N117" s="38">
        <v>1.0900000000000001</v>
      </c>
      <c r="P117" s="39">
        <f t="shared" si="13"/>
        <v>0</v>
      </c>
      <c r="Q117" s="40">
        <f t="shared" si="20"/>
        <v>0</v>
      </c>
      <c r="R117" s="41" t="e">
        <f>#REF!*K117</f>
        <v>#REF!</v>
      </c>
      <c r="S117" s="42" t="e">
        <f t="shared" si="21"/>
        <v>#REF!</v>
      </c>
      <c r="T117" s="41">
        <f t="shared" si="14"/>
        <v>0</v>
      </c>
      <c r="U117" s="42">
        <f t="shared" si="22"/>
        <v>0</v>
      </c>
      <c r="V117" s="41">
        <f t="shared" si="15"/>
        <v>0</v>
      </c>
      <c r="W117" s="42">
        <f t="shared" si="16"/>
        <v>0</v>
      </c>
      <c r="X117" s="219" t="e">
        <f>+#REF!*K117</f>
        <v>#REF!</v>
      </c>
      <c r="Y117" s="42" t="e">
        <f t="shared" si="23"/>
        <v>#REF!</v>
      </c>
      <c r="Z117" s="41">
        <f t="shared" si="17"/>
        <v>0</v>
      </c>
      <c r="AA117" s="42">
        <f t="shared" si="18"/>
        <v>0</v>
      </c>
      <c r="AC117" s="236"/>
    </row>
    <row r="118" spans="1:29" ht="12.75" hidden="1" customHeight="1" x14ac:dyDescent="0.2">
      <c r="A118" s="33">
        <v>122</v>
      </c>
      <c r="B118" s="34" t="s">
        <v>280</v>
      </c>
      <c r="C118" s="35" t="s">
        <v>16</v>
      </c>
      <c r="D118" s="35">
        <v>9</v>
      </c>
      <c r="E118" s="257">
        <v>1500</v>
      </c>
      <c r="F118" s="215"/>
      <c r="G118" s="215">
        <v>180</v>
      </c>
      <c r="H118" s="215"/>
      <c r="I118" s="215"/>
      <c r="J118" s="21">
        <f t="shared" si="19"/>
        <v>1680</v>
      </c>
      <c r="K118" s="214"/>
      <c r="L118" s="36">
        <f t="shared" si="12"/>
        <v>0</v>
      </c>
      <c r="M118" s="37"/>
      <c r="N118" s="38">
        <v>1.0900000000000001</v>
      </c>
      <c r="P118" s="39">
        <f t="shared" si="13"/>
        <v>0</v>
      </c>
      <c r="Q118" s="40">
        <f t="shared" si="20"/>
        <v>0</v>
      </c>
      <c r="R118" s="41" t="e">
        <f>#REF!*K118</f>
        <v>#REF!</v>
      </c>
      <c r="S118" s="42" t="e">
        <f t="shared" si="21"/>
        <v>#REF!</v>
      </c>
      <c r="T118" s="41">
        <f t="shared" si="14"/>
        <v>0</v>
      </c>
      <c r="U118" s="42">
        <f t="shared" si="22"/>
        <v>0</v>
      </c>
      <c r="V118" s="41">
        <f t="shared" si="15"/>
        <v>0</v>
      </c>
      <c r="W118" s="42">
        <f t="shared" si="16"/>
        <v>0</v>
      </c>
      <c r="X118" s="219" t="e">
        <f>+#REF!*K118</f>
        <v>#REF!</v>
      </c>
      <c r="Y118" s="42" t="e">
        <f t="shared" si="23"/>
        <v>#REF!</v>
      </c>
      <c r="Z118" s="41">
        <f t="shared" si="17"/>
        <v>0</v>
      </c>
      <c r="AA118" s="42">
        <f t="shared" si="18"/>
        <v>0</v>
      </c>
      <c r="AC118" s="236"/>
    </row>
    <row r="119" spans="1:29" hidden="1" x14ac:dyDescent="0.2">
      <c r="A119" s="33">
        <v>123</v>
      </c>
      <c r="B119" s="34" t="s">
        <v>274</v>
      </c>
      <c r="C119" s="35" t="s">
        <v>63</v>
      </c>
      <c r="D119" s="35">
        <v>9</v>
      </c>
      <c r="E119" s="257">
        <v>150</v>
      </c>
      <c r="F119" s="215"/>
      <c r="G119" s="215">
        <v>8</v>
      </c>
      <c r="H119" s="215"/>
      <c r="I119" s="215"/>
      <c r="J119" s="21">
        <f t="shared" si="19"/>
        <v>158</v>
      </c>
      <c r="K119" s="214"/>
      <c r="L119" s="36">
        <f t="shared" si="12"/>
        <v>0</v>
      </c>
      <c r="M119" s="37"/>
      <c r="N119" s="38">
        <v>1.0900000000000001</v>
      </c>
      <c r="P119" s="39">
        <f t="shared" si="13"/>
        <v>0</v>
      </c>
      <c r="Q119" s="40">
        <f t="shared" si="20"/>
        <v>0</v>
      </c>
      <c r="R119" s="41" t="e">
        <f>#REF!*K119</f>
        <v>#REF!</v>
      </c>
      <c r="S119" s="42" t="e">
        <f t="shared" si="21"/>
        <v>#REF!</v>
      </c>
      <c r="T119" s="41">
        <f t="shared" si="14"/>
        <v>0</v>
      </c>
      <c r="U119" s="42">
        <f t="shared" si="22"/>
        <v>0</v>
      </c>
      <c r="V119" s="41">
        <f t="shared" si="15"/>
        <v>0</v>
      </c>
      <c r="W119" s="42">
        <f t="shared" si="16"/>
        <v>0</v>
      </c>
      <c r="X119" s="219" t="e">
        <f>+#REF!*K119</f>
        <v>#REF!</v>
      </c>
      <c r="Y119" s="42" t="e">
        <f t="shared" si="23"/>
        <v>#REF!</v>
      </c>
      <c r="Z119" s="41">
        <f t="shared" si="17"/>
        <v>0</v>
      </c>
      <c r="AA119" s="42">
        <f t="shared" si="18"/>
        <v>0</v>
      </c>
      <c r="AC119" s="236"/>
    </row>
    <row r="120" spans="1:29" hidden="1" x14ac:dyDescent="0.2">
      <c r="A120" s="33">
        <v>124</v>
      </c>
      <c r="B120" s="34" t="s">
        <v>281</v>
      </c>
      <c r="C120" s="35" t="s">
        <v>16</v>
      </c>
      <c r="D120" s="35">
        <v>9</v>
      </c>
      <c r="E120" s="257">
        <v>15</v>
      </c>
      <c r="F120" s="215"/>
      <c r="G120" s="215">
        <v>0</v>
      </c>
      <c r="H120" s="215"/>
      <c r="I120" s="215"/>
      <c r="J120" s="21">
        <f t="shared" si="19"/>
        <v>15</v>
      </c>
      <c r="K120" s="214"/>
      <c r="L120" s="36">
        <f t="shared" si="12"/>
        <v>0</v>
      </c>
      <c r="M120" s="37"/>
      <c r="N120" s="38">
        <v>1.0900000000000001</v>
      </c>
      <c r="P120" s="39">
        <f t="shared" si="13"/>
        <v>0</v>
      </c>
      <c r="Q120" s="40">
        <f t="shared" si="20"/>
        <v>0</v>
      </c>
      <c r="R120" s="41" t="e">
        <f>#REF!*K120</f>
        <v>#REF!</v>
      </c>
      <c r="S120" s="42" t="e">
        <f t="shared" si="21"/>
        <v>#REF!</v>
      </c>
      <c r="T120" s="41">
        <f t="shared" si="14"/>
        <v>0</v>
      </c>
      <c r="U120" s="42">
        <f t="shared" si="22"/>
        <v>0</v>
      </c>
      <c r="V120" s="41">
        <f t="shared" si="15"/>
        <v>0</v>
      </c>
      <c r="W120" s="42">
        <f t="shared" si="16"/>
        <v>0</v>
      </c>
      <c r="X120" s="219" t="e">
        <f>+#REF!*K120</f>
        <v>#REF!</v>
      </c>
      <c r="Y120" s="42" t="e">
        <f t="shared" si="23"/>
        <v>#REF!</v>
      </c>
      <c r="Z120" s="41">
        <f t="shared" si="17"/>
        <v>0</v>
      </c>
      <c r="AA120" s="42">
        <f t="shared" si="18"/>
        <v>0</v>
      </c>
      <c r="AC120" s="236"/>
    </row>
    <row r="121" spans="1:29" hidden="1" x14ac:dyDescent="0.2">
      <c r="A121" s="33">
        <v>125</v>
      </c>
      <c r="B121" s="34" t="s">
        <v>275</v>
      </c>
      <c r="C121" s="35" t="s">
        <v>63</v>
      </c>
      <c r="D121" s="35">
        <v>9</v>
      </c>
      <c r="E121" s="257">
        <v>1000</v>
      </c>
      <c r="F121" s="215"/>
      <c r="G121" s="215">
        <v>10</v>
      </c>
      <c r="H121" s="215"/>
      <c r="I121" s="215"/>
      <c r="J121" s="21">
        <f t="shared" si="19"/>
        <v>1010</v>
      </c>
      <c r="K121" s="214"/>
      <c r="L121" s="36">
        <f t="shared" si="12"/>
        <v>0</v>
      </c>
      <c r="M121" s="37"/>
      <c r="N121" s="38">
        <v>1.0900000000000001</v>
      </c>
      <c r="P121" s="39">
        <f t="shared" si="13"/>
        <v>0</v>
      </c>
      <c r="Q121" s="40">
        <f t="shared" si="20"/>
        <v>0</v>
      </c>
      <c r="R121" s="41" t="e">
        <f>#REF!*K121</f>
        <v>#REF!</v>
      </c>
      <c r="S121" s="42" t="e">
        <f t="shared" si="21"/>
        <v>#REF!</v>
      </c>
      <c r="T121" s="41">
        <f t="shared" si="14"/>
        <v>0</v>
      </c>
      <c r="U121" s="42">
        <f t="shared" si="22"/>
        <v>0</v>
      </c>
      <c r="V121" s="41">
        <f t="shared" si="15"/>
        <v>0</v>
      </c>
      <c r="W121" s="42">
        <f t="shared" si="16"/>
        <v>0</v>
      </c>
      <c r="X121" s="219" t="e">
        <f>+#REF!*K121</f>
        <v>#REF!</v>
      </c>
      <c r="Y121" s="42" t="e">
        <f t="shared" si="23"/>
        <v>#REF!</v>
      </c>
      <c r="Z121" s="41">
        <f t="shared" si="17"/>
        <v>0</v>
      </c>
      <c r="AA121" s="42">
        <f t="shared" si="18"/>
        <v>0</v>
      </c>
      <c r="AC121" s="236"/>
    </row>
    <row r="122" spans="1:29" hidden="1" x14ac:dyDescent="0.2">
      <c r="A122" s="33">
        <v>126</v>
      </c>
      <c r="B122" s="34" t="s">
        <v>221</v>
      </c>
      <c r="C122" s="35" t="s">
        <v>21</v>
      </c>
      <c r="D122" s="35">
        <v>9</v>
      </c>
      <c r="E122" s="257">
        <v>450</v>
      </c>
      <c r="F122" s="215"/>
      <c r="G122" s="215">
        <v>0</v>
      </c>
      <c r="H122" s="215"/>
      <c r="I122" s="215"/>
      <c r="J122" s="21">
        <f t="shared" si="19"/>
        <v>450</v>
      </c>
      <c r="K122" s="214"/>
      <c r="L122" s="36">
        <f t="shared" si="12"/>
        <v>0</v>
      </c>
      <c r="M122" s="37"/>
      <c r="N122" s="38">
        <v>1.0900000000000001</v>
      </c>
      <c r="P122" s="39">
        <f t="shared" si="13"/>
        <v>0</v>
      </c>
      <c r="Q122" s="40">
        <f t="shared" si="20"/>
        <v>0</v>
      </c>
      <c r="R122" s="41" t="e">
        <f>#REF!*K122</f>
        <v>#REF!</v>
      </c>
      <c r="S122" s="42" t="e">
        <f t="shared" si="21"/>
        <v>#REF!</v>
      </c>
      <c r="T122" s="41">
        <f t="shared" si="14"/>
        <v>0</v>
      </c>
      <c r="U122" s="42">
        <f t="shared" si="22"/>
        <v>0</v>
      </c>
      <c r="V122" s="41">
        <f t="shared" si="15"/>
        <v>0</v>
      </c>
      <c r="W122" s="42">
        <f t="shared" si="16"/>
        <v>0</v>
      </c>
      <c r="X122" s="219" t="e">
        <f>+#REF!*K122</f>
        <v>#REF!</v>
      </c>
      <c r="Y122" s="42" t="e">
        <f t="shared" si="23"/>
        <v>#REF!</v>
      </c>
      <c r="Z122" s="41">
        <f t="shared" si="17"/>
        <v>0</v>
      </c>
      <c r="AA122" s="42">
        <f t="shared" si="18"/>
        <v>0</v>
      </c>
      <c r="AC122" s="236"/>
    </row>
    <row r="123" spans="1:29" hidden="1" x14ac:dyDescent="0.2">
      <c r="A123" s="33">
        <v>127</v>
      </c>
      <c r="B123" s="34" t="s">
        <v>44</v>
      </c>
      <c r="C123" s="35" t="s">
        <v>21</v>
      </c>
      <c r="D123" s="35">
        <v>9</v>
      </c>
      <c r="E123" s="257">
        <v>150</v>
      </c>
      <c r="F123" s="215"/>
      <c r="G123" s="215">
        <v>10</v>
      </c>
      <c r="H123" s="215"/>
      <c r="I123" s="215"/>
      <c r="J123" s="21">
        <f t="shared" si="19"/>
        <v>160</v>
      </c>
      <c r="K123" s="214"/>
      <c r="L123" s="36">
        <f t="shared" si="12"/>
        <v>0</v>
      </c>
      <c r="M123" s="37"/>
      <c r="N123" s="38">
        <v>1.0900000000000001</v>
      </c>
      <c r="P123" s="39">
        <f t="shared" si="13"/>
        <v>0</v>
      </c>
      <c r="Q123" s="40">
        <f t="shared" si="20"/>
        <v>0</v>
      </c>
      <c r="R123" s="41" t="e">
        <f>#REF!*K123</f>
        <v>#REF!</v>
      </c>
      <c r="S123" s="42" t="e">
        <f t="shared" si="21"/>
        <v>#REF!</v>
      </c>
      <c r="T123" s="41">
        <f t="shared" si="14"/>
        <v>0</v>
      </c>
      <c r="U123" s="42">
        <f t="shared" si="22"/>
        <v>0</v>
      </c>
      <c r="V123" s="41">
        <f t="shared" si="15"/>
        <v>0</v>
      </c>
      <c r="W123" s="42">
        <f t="shared" si="16"/>
        <v>0</v>
      </c>
      <c r="X123" s="219" t="e">
        <f>+#REF!*K123</f>
        <v>#REF!</v>
      </c>
      <c r="Y123" s="42" t="e">
        <f t="shared" si="23"/>
        <v>#REF!</v>
      </c>
      <c r="Z123" s="41">
        <f t="shared" si="17"/>
        <v>0</v>
      </c>
      <c r="AA123" s="42">
        <f t="shared" si="18"/>
        <v>0</v>
      </c>
      <c r="AC123" s="236"/>
    </row>
    <row r="124" spans="1:29" hidden="1" x14ac:dyDescent="0.2">
      <c r="A124" s="33">
        <v>128</v>
      </c>
      <c r="B124" s="34" t="s">
        <v>113</v>
      </c>
      <c r="C124" s="35" t="s">
        <v>21</v>
      </c>
      <c r="D124" s="35">
        <v>9</v>
      </c>
      <c r="E124" s="257">
        <v>50</v>
      </c>
      <c r="F124" s="215"/>
      <c r="G124" s="215">
        <v>5</v>
      </c>
      <c r="H124" s="215"/>
      <c r="I124" s="215"/>
      <c r="J124" s="21">
        <f t="shared" si="19"/>
        <v>55</v>
      </c>
      <c r="K124" s="214"/>
      <c r="L124" s="36">
        <f t="shared" si="12"/>
        <v>0</v>
      </c>
      <c r="M124" s="37"/>
      <c r="N124" s="38">
        <v>1.0900000000000001</v>
      </c>
      <c r="P124" s="39">
        <f t="shared" si="13"/>
        <v>0</v>
      </c>
      <c r="Q124" s="40">
        <f t="shared" si="20"/>
        <v>0</v>
      </c>
      <c r="R124" s="41" t="e">
        <f>#REF!*K124</f>
        <v>#REF!</v>
      </c>
      <c r="S124" s="42" t="e">
        <f t="shared" si="21"/>
        <v>#REF!</v>
      </c>
      <c r="T124" s="41">
        <f t="shared" si="14"/>
        <v>0</v>
      </c>
      <c r="U124" s="42">
        <f t="shared" si="22"/>
        <v>0</v>
      </c>
      <c r="V124" s="41">
        <f t="shared" si="15"/>
        <v>0</v>
      </c>
      <c r="W124" s="42">
        <f t="shared" si="16"/>
        <v>0</v>
      </c>
      <c r="X124" s="219" t="e">
        <f>+#REF!*K124</f>
        <v>#REF!</v>
      </c>
      <c r="Y124" s="42" t="e">
        <f t="shared" si="23"/>
        <v>#REF!</v>
      </c>
      <c r="Z124" s="41">
        <f t="shared" si="17"/>
        <v>0</v>
      </c>
      <c r="AA124" s="42">
        <f t="shared" si="18"/>
        <v>0</v>
      </c>
      <c r="AC124" s="236"/>
    </row>
    <row r="125" spans="1:29" hidden="1" x14ac:dyDescent="0.2">
      <c r="A125" s="33">
        <v>129</v>
      </c>
      <c r="B125" s="34" t="s">
        <v>45</v>
      </c>
      <c r="C125" s="35" t="s">
        <v>16</v>
      </c>
      <c r="D125" s="35">
        <v>9</v>
      </c>
      <c r="E125" s="257">
        <v>1500</v>
      </c>
      <c r="F125" s="215"/>
      <c r="G125" s="215">
        <v>0</v>
      </c>
      <c r="H125" s="215"/>
      <c r="I125" s="215"/>
      <c r="J125" s="21">
        <f t="shared" si="19"/>
        <v>1500</v>
      </c>
      <c r="K125" s="214"/>
      <c r="L125" s="36">
        <f t="shared" si="12"/>
        <v>0</v>
      </c>
      <c r="M125" s="37"/>
      <c r="N125" s="38">
        <v>1.0900000000000001</v>
      </c>
      <c r="P125" s="39">
        <f t="shared" si="13"/>
        <v>0</v>
      </c>
      <c r="Q125" s="40">
        <f t="shared" si="20"/>
        <v>0</v>
      </c>
      <c r="R125" s="41" t="e">
        <f>#REF!*K125</f>
        <v>#REF!</v>
      </c>
      <c r="S125" s="42" t="e">
        <f t="shared" si="21"/>
        <v>#REF!</v>
      </c>
      <c r="T125" s="41">
        <f t="shared" si="14"/>
        <v>0</v>
      </c>
      <c r="U125" s="42">
        <f t="shared" si="22"/>
        <v>0</v>
      </c>
      <c r="V125" s="41">
        <f t="shared" si="15"/>
        <v>0</v>
      </c>
      <c r="W125" s="42">
        <f t="shared" si="16"/>
        <v>0</v>
      </c>
      <c r="X125" s="219" t="e">
        <f>+#REF!*K125</f>
        <v>#REF!</v>
      </c>
      <c r="Y125" s="42" t="e">
        <f t="shared" si="23"/>
        <v>#REF!</v>
      </c>
      <c r="Z125" s="41">
        <f t="shared" si="17"/>
        <v>0</v>
      </c>
      <c r="AA125" s="42">
        <f t="shared" si="18"/>
        <v>0</v>
      </c>
      <c r="AC125" s="236"/>
    </row>
    <row r="126" spans="1:29" hidden="1" x14ac:dyDescent="0.2">
      <c r="A126" s="33">
        <v>130</v>
      </c>
      <c r="B126" s="34" t="s">
        <v>46</v>
      </c>
      <c r="C126" s="35" t="s">
        <v>16</v>
      </c>
      <c r="D126" s="35">
        <v>9</v>
      </c>
      <c r="E126" s="257">
        <v>165</v>
      </c>
      <c r="F126" s="215"/>
      <c r="G126" s="215">
        <v>0</v>
      </c>
      <c r="H126" s="215"/>
      <c r="I126" s="215"/>
      <c r="J126" s="21">
        <f t="shared" si="19"/>
        <v>165</v>
      </c>
      <c r="K126" s="214"/>
      <c r="L126" s="36">
        <f t="shared" si="12"/>
        <v>0</v>
      </c>
      <c r="M126" s="37"/>
      <c r="N126" s="38">
        <v>1.0900000000000001</v>
      </c>
      <c r="P126" s="39">
        <f t="shared" si="13"/>
        <v>0</v>
      </c>
      <c r="Q126" s="40">
        <f t="shared" si="20"/>
        <v>0</v>
      </c>
      <c r="R126" s="41" t="e">
        <f>#REF!*K126</f>
        <v>#REF!</v>
      </c>
      <c r="S126" s="42" t="e">
        <f t="shared" si="21"/>
        <v>#REF!</v>
      </c>
      <c r="T126" s="41">
        <f t="shared" si="14"/>
        <v>0</v>
      </c>
      <c r="U126" s="42">
        <f t="shared" si="22"/>
        <v>0</v>
      </c>
      <c r="V126" s="41">
        <f t="shared" si="15"/>
        <v>0</v>
      </c>
      <c r="W126" s="42">
        <f t="shared" si="16"/>
        <v>0</v>
      </c>
      <c r="X126" s="219" t="e">
        <f>+#REF!*K126</f>
        <v>#REF!</v>
      </c>
      <c r="Y126" s="42" t="e">
        <f t="shared" si="23"/>
        <v>#REF!</v>
      </c>
      <c r="Z126" s="41">
        <f t="shared" si="17"/>
        <v>0</v>
      </c>
      <c r="AA126" s="42">
        <f t="shared" si="18"/>
        <v>0</v>
      </c>
      <c r="AC126" s="236"/>
    </row>
    <row r="127" spans="1:29" hidden="1" x14ac:dyDescent="0.2">
      <c r="A127" s="33">
        <v>131</v>
      </c>
      <c r="B127" s="34" t="s">
        <v>47</v>
      </c>
      <c r="C127" s="35" t="s">
        <v>16</v>
      </c>
      <c r="D127" s="35">
        <v>9</v>
      </c>
      <c r="E127" s="257">
        <v>1300</v>
      </c>
      <c r="F127" s="215"/>
      <c r="G127" s="215">
        <v>210</v>
      </c>
      <c r="H127" s="215"/>
      <c r="I127" s="215"/>
      <c r="J127" s="21">
        <f t="shared" si="19"/>
        <v>1510</v>
      </c>
      <c r="K127" s="214"/>
      <c r="L127" s="36">
        <f t="shared" si="12"/>
        <v>0</v>
      </c>
      <c r="M127" s="37"/>
      <c r="N127" s="38">
        <v>1.0900000000000001</v>
      </c>
      <c r="P127" s="39">
        <f t="shared" si="13"/>
        <v>0</v>
      </c>
      <c r="Q127" s="40">
        <f t="shared" si="20"/>
        <v>0</v>
      </c>
      <c r="R127" s="41" t="e">
        <f>#REF!*K127</f>
        <v>#REF!</v>
      </c>
      <c r="S127" s="42" t="e">
        <f t="shared" si="21"/>
        <v>#REF!</v>
      </c>
      <c r="T127" s="41">
        <f t="shared" si="14"/>
        <v>0</v>
      </c>
      <c r="U127" s="42">
        <f t="shared" si="22"/>
        <v>0</v>
      </c>
      <c r="V127" s="41">
        <f t="shared" si="15"/>
        <v>0</v>
      </c>
      <c r="W127" s="42">
        <f t="shared" si="16"/>
        <v>0</v>
      </c>
      <c r="X127" s="219" t="e">
        <f>+#REF!*K127</f>
        <v>#REF!</v>
      </c>
      <c r="Y127" s="42" t="e">
        <f t="shared" si="23"/>
        <v>#REF!</v>
      </c>
      <c r="Z127" s="41">
        <f t="shared" si="17"/>
        <v>0</v>
      </c>
      <c r="AA127" s="42">
        <f t="shared" si="18"/>
        <v>0</v>
      </c>
      <c r="AC127" s="236"/>
    </row>
    <row r="128" spans="1:29" hidden="1" x14ac:dyDescent="0.2">
      <c r="A128" s="33">
        <v>132</v>
      </c>
      <c r="B128" s="34" t="s">
        <v>48</v>
      </c>
      <c r="C128" s="35" t="s">
        <v>16</v>
      </c>
      <c r="D128" s="35">
        <v>9</v>
      </c>
      <c r="E128" s="257">
        <v>350</v>
      </c>
      <c r="F128" s="215"/>
      <c r="G128" s="215">
        <v>270</v>
      </c>
      <c r="H128" s="215"/>
      <c r="I128" s="215"/>
      <c r="J128" s="21">
        <f t="shared" si="19"/>
        <v>620</v>
      </c>
      <c r="K128" s="214"/>
      <c r="L128" s="36">
        <f t="shared" si="12"/>
        <v>0</v>
      </c>
      <c r="M128" s="37"/>
      <c r="N128" s="38">
        <v>1.0900000000000001</v>
      </c>
      <c r="P128" s="39">
        <f t="shared" si="13"/>
        <v>0</v>
      </c>
      <c r="Q128" s="40">
        <f t="shared" si="20"/>
        <v>0</v>
      </c>
      <c r="R128" s="41" t="e">
        <f>#REF!*K128</f>
        <v>#REF!</v>
      </c>
      <c r="S128" s="42" t="e">
        <f t="shared" si="21"/>
        <v>#REF!</v>
      </c>
      <c r="T128" s="41">
        <f t="shared" si="14"/>
        <v>0</v>
      </c>
      <c r="U128" s="42">
        <f t="shared" si="22"/>
        <v>0</v>
      </c>
      <c r="V128" s="41">
        <f t="shared" si="15"/>
        <v>0</v>
      </c>
      <c r="W128" s="42">
        <f t="shared" si="16"/>
        <v>0</v>
      </c>
      <c r="X128" s="219" t="e">
        <f>+#REF!*K128</f>
        <v>#REF!</v>
      </c>
      <c r="Y128" s="42" t="e">
        <f t="shared" si="23"/>
        <v>#REF!</v>
      </c>
      <c r="Z128" s="41">
        <f t="shared" si="17"/>
        <v>0</v>
      </c>
      <c r="AA128" s="42">
        <f t="shared" si="18"/>
        <v>0</v>
      </c>
      <c r="AC128" s="236"/>
    </row>
    <row r="129" spans="1:29" hidden="1" x14ac:dyDescent="0.2">
      <c r="A129" s="33">
        <v>133</v>
      </c>
      <c r="B129" s="34" t="s">
        <v>49</v>
      </c>
      <c r="C129" s="35" t="s">
        <v>16</v>
      </c>
      <c r="D129" s="35">
        <v>9</v>
      </c>
      <c r="E129" s="257">
        <v>1000</v>
      </c>
      <c r="F129" s="215"/>
      <c r="G129" s="215">
        <v>0</v>
      </c>
      <c r="H129" s="215"/>
      <c r="I129" s="215"/>
      <c r="J129" s="21">
        <f t="shared" si="19"/>
        <v>1000</v>
      </c>
      <c r="K129" s="214"/>
      <c r="L129" s="36">
        <f t="shared" si="12"/>
        <v>0</v>
      </c>
      <c r="M129" s="37"/>
      <c r="N129" s="38">
        <v>1.0900000000000001</v>
      </c>
      <c r="P129" s="39">
        <f t="shared" si="13"/>
        <v>0</v>
      </c>
      <c r="Q129" s="40">
        <f t="shared" si="20"/>
        <v>0</v>
      </c>
      <c r="R129" s="41" t="e">
        <f>#REF!*K129</f>
        <v>#REF!</v>
      </c>
      <c r="S129" s="42" t="e">
        <f t="shared" si="21"/>
        <v>#REF!</v>
      </c>
      <c r="T129" s="41">
        <f t="shared" si="14"/>
        <v>0</v>
      </c>
      <c r="U129" s="42">
        <f t="shared" si="22"/>
        <v>0</v>
      </c>
      <c r="V129" s="41">
        <f t="shared" si="15"/>
        <v>0</v>
      </c>
      <c r="W129" s="42">
        <f t="shared" si="16"/>
        <v>0</v>
      </c>
      <c r="X129" s="219" t="e">
        <f>+#REF!*K129</f>
        <v>#REF!</v>
      </c>
      <c r="Y129" s="42" t="e">
        <f t="shared" si="23"/>
        <v>#REF!</v>
      </c>
      <c r="Z129" s="41">
        <f t="shared" si="17"/>
        <v>0</v>
      </c>
      <c r="AA129" s="42">
        <f t="shared" si="18"/>
        <v>0</v>
      </c>
      <c r="AC129" s="236"/>
    </row>
    <row r="130" spans="1:29" hidden="1" x14ac:dyDescent="0.2">
      <c r="A130" s="33">
        <v>134</v>
      </c>
      <c r="B130" s="34" t="s">
        <v>50</v>
      </c>
      <c r="C130" s="35" t="s">
        <v>16</v>
      </c>
      <c r="D130" s="35">
        <v>9</v>
      </c>
      <c r="E130" s="257">
        <v>700</v>
      </c>
      <c r="F130" s="215"/>
      <c r="G130" s="215">
        <v>10</v>
      </c>
      <c r="H130" s="215"/>
      <c r="I130" s="215"/>
      <c r="J130" s="21">
        <f t="shared" si="19"/>
        <v>710</v>
      </c>
      <c r="K130" s="214"/>
      <c r="L130" s="36">
        <f t="shared" si="12"/>
        <v>0</v>
      </c>
      <c r="M130" s="37"/>
      <c r="N130" s="38">
        <v>1.0900000000000001</v>
      </c>
      <c r="P130" s="39">
        <f t="shared" si="13"/>
        <v>0</v>
      </c>
      <c r="Q130" s="40">
        <f t="shared" si="20"/>
        <v>0</v>
      </c>
      <c r="R130" s="41" t="e">
        <f>#REF!*K130</f>
        <v>#REF!</v>
      </c>
      <c r="S130" s="42" t="e">
        <f t="shared" si="21"/>
        <v>#REF!</v>
      </c>
      <c r="T130" s="41">
        <f t="shared" si="14"/>
        <v>0</v>
      </c>
      <c r="U130" s="42">
        <f t="shared" si="22"/>
        <v>0</v>
      </c>
      <c r="V130" s="41">
        <f t="shared" si="15"/>
        <v>0</v>
      </c>
      <c r="W130" s="42">
        <f t="shared" si="16"/>
        <v>0</v>
      </c>
      <c r="X130" s="219" t="e">
        <f>+#REF!*K130</f>
        <v>#REF!</v>
      </c>
      <c r="Y130" s="42" t="e">
        <f t="shared" si="23"/>
        <v>#REF!</v>
      </c>
      <c r="Z130" s="41">
        <f t="shared" si="17"/>
        <v>0</v>
      </c>
      <c r="AA130" s="42">
        <f t="shared" si="18"/>
        <v>0</v>
      </c>
      <c r="AC130" s="236"/>
    </row>
    <row r="131" spans="1:29" hidden="1" x14ac:dyDescent="0.2">
      <c r="A131" s="33">
        <v>135</v>
      </c>
      <c r="B131" s="34" t="s">
        <v>51</v>
      </c>
      <c r="C131" s="35" t="s">
        <v>16</v>
      </c>
      <c r="D131" s="35">
        <v>9</v>
      </c>
      <c r="E131" s="257">
        <v>1845</v>
      </c>
      <c r="F131" s="215"/>
      <c r="G131" s="215">
        <v>0</v>
      </c>
      <c r="H131" s="215"/>
      <c r="I131" s="215"/>
      <c r="J131" s="21">
        <f t="shared" si="19"/>
        <v>1845</v>
      </c>
      <c r="K131" s="214"/>
      <c r="L131" s="36">
        <f t="shared" si="12"/>
        <v>0</v>
      </c>
      <c r="M131" s="37"/>
      <c r="N131" s="38">
        <v>1.0900000000000001</v>
      </c>
      <c r="P131" s="39">
        <f t="shared" si="13"/>
        <v>0</v>
      </c>
      <c r="Q131" s="40">
        <f t="shared" si="20"/>
        <v>0</v>
      </c>
      <c r="R131" s="41" t="e">
        <f>#REF!*K131</f>
        <v>#REF!</v>
      </c>
      <c r="S131" s="42" t="e">
        <f t="shared" si="21"/>
        <v>#REF!</v>
      </c>
      <c r="T131" s="41">
        <f t="shared" si="14"/>
        <v>0</v>
      </c>
      <c r="U131" s="42">
        <f t="shared" si="22"/>
        <v>0</v>
      </c>
      <c r="V131" s="41">
        <f t="shared" si="15"/>
        <v>0</v>
      </c>
      <c r="W131" s="42">
        <f t="shared" si="16"/>
        <v>0</v>
      </c>
      <c r="X131" s="219" t="e">
        <f>+#REF!*K131</f>
        <v>#REF!</v>
      </c>
      <c r="Y131" s="42" t="e">
        <f t="shared" si="23"/>
        <v>#REF!</v>
      </c>
      <c r="Z131" s="41">
        <f t="shared" si="17"/>
        <v>0</v>
      </c>
      <c r="AA131" s="42">
        <f t="shared" si="18"/>
        <v>0</v>
      </c>
      <c r="AC131" s="236"/>
    </row>
    <row r="132" spans="1:29" hidden="1" x14ac:dyDescent="0.2">
      <c r="A132" s="33">
        <v>136</v>
      </c>
      <c r="B132" s="34" t="s">
        <v>247</v>
      </c>
      <c r="C132" s="35" t="s">
        <v>63</v>
      </c>
      <c r="D132" s="35">
        <v>9</v>
      </c>
      <c r="E132" s="257">
        <v>170</v>
      </c>
      <c r="F132" s="215"/>
      <c r="G132" s="215">
        <v>14</v>
      </c>
      <c r="H132" s="215"/>
      <c r="I132" s="215"/>
      <c r="J132" s="21">
        <f t="shared" si="19"/>
        <v>184</v>
      </c>
      <c r="K132" s="214"/>
      <c r="L132" s="36">
        <f t="shared" si="12"/>
        <v>0</v>
      </c>
      <c r="M132" s="37"/>
      <c r="N132" s="38">
        <v>1.0900000000000001</v>
      </c>
      <c r="P132" s="39">
        <f t="shared" si="13"/>
        <v>0</v>
      </c>
      <c r="Q132" s="40">
        <f t="shared" si="20"/>
        <v>0</v>
      </c>
      <c r="R132" s="41" t="e">
        <f>#REF!*K132</f>
        <v>#REF!</v>
      </c>
      <c r="S132" s="42" t="e">
        <f t="shared" si="21"/>
        <v>#REF!</v>
      </c>
      <c r="T132" s="41">
        <f t="shared" si="14"/>
        <v>0</v>
      </c>
      <c r="U132" s="42">
        <f t="shared" si="22"/>
        <v>0</v>
      </c>
      <c r="V132" s="41">
        <f t="shared" si="15"/>
        <v>0</v>
      </c>
      <c r="W132" s="42">
        <f t="shared" si="16"/>
        <v>0</v>
      </c>
      <c r="X132" s="219" t="e">
        <f>+#REF!*K132</f>
        <v>#REF!</v>
      </c>
      <c r="Y132" s="42" t="e">
        <f t="shared" si="23"/>
        <v>#REF!</v>
      </c>
      <c r="Z132" s="41">
        <f t="shared" si="17"/>
        <v>0</v>
      </c>
      <c r="AA132" s="42">
        <f t="shared" si="18"/>
        <v>0</v>
      </c>
      <c r="AC132" s="236"/>
    </row>
    <row r="133" spans="1:29" hidden="1" x14ac:dyDescent="0.2">
      <c r="A133" s="33">
        <v>137</v>
      </c>
      <c r="B133" s="34" t="s">
        <v>248</v>
      </c>
      <c r="C133" s="35" t="s">
        <v>21</v>
      </c>
      <c r="D133" s="35">
        <v>9</v>
      </c>
      <c r="E133" s="257">
        <v>2500</v>
      </c>
      <c r="F133" s="215">
        <v>9000</v>
      </c>
      <c r="G133" s="215">
        <v>0</v>
      </c>
      <c r="H133" s="215"/>
      <c r="I133" s="215"/>
      <c r="J133" s="21">
        <f t="shared" si="19"/>
        <v>11500</v>
      </c>
      <c r="K133" s="214"/>
      <c r="L133" s="36">
        <f t="shared" si="12"/>
        <v>0</v>
      </c>
      <c r="M133" s="37"/>
      <c r="N133" s="38">
        <v>1.0900000000000001</v>
      </c>
      <c r="P133" s="39">
        <f t="shared" si="13"/>
        <v>0</v>
      </c>
      <c r="Q133" s="40">
        <f t="shared" si="20"/>
        <v>0</v>
      </c>
      <c r="R133" s="41" t="e">
        <f>#REF!*K133</f>
        <v>#REF!</v>
      </c>
      <c r="S133" s="42" t="e">
        <f t="shared" si="21"/>
        <v>#REF!</v>
      </c>
      <c r="T133" s="41">
        <f t="shared" si="14"/>
        <v>0</v>
      </c>
      <c r="U133" s="42">
        <f t="shared" si="22"/>
        <v>0</v>
      </c>
      <c r="V133" s="41">
        <f t="shared" si="15"/>
        <v>0</v>
      </c>
      <c r="W133" s="42">
        <f t="shared" si="16"/>
        <v>0</v>
      </c>
      <c r="X133" s="219" t="e">
        <f>+#REF!*K133</f>
        <v>#REF!</v>
      </c>
      <c r="Y133" s="42" t="e">
        <f t="shared" si="23"/>
        <v>#REF!</v>
      </c>
      <c r="Z133" s="41">
        <f t="shared" si="17"/>
        <v>0</v>
      </c>
      <c r="AA133" s="42">
        <f t="shared" si="18"/>
        <v>0</v>
      </c>
      <c r="AC133" s="236"/>
    </row>
    <row r="134" spans="1:29" hidden="1" x14ac:dyDescent="0.2">
      <c r="A134" s="33">
        <v>138</v>
      </c>
      <c r="B134" s="34" t="s">
        <v>52</v>
      </c>
      <c r="C134" s="35" t="s">
        <v>21</v>
      </c>
      <c r="D134" s="35">
        <v>9</v>
      </c>
      <c r="E134" s="257">
        <v>2700</v>
      </c>
      <c r="F134" s="215"/>
      <c r="G134" s="215">
        <v>0</v>
      </c>
      <c r="H134" s="215"/>
      <c r="I134" s="215"/>
      <c r="J134" s="21">
        <f t="shared" si="19"/>
        <v>2700</v>
      </c>
      <c r="K134" s="214"/>
      <c r="L134" s="36">
        <f t="shared" si="12"/>
        <v>0</v>
      </c>
      <c r="M134" s="37"/>
      <c r="N134" s="38">
        <v>1.0900000000000001</v>
      </c>
      <c r="P134" s="39">
        <f t="shared" si="13"/>
        <v>0</v>
      </c>
      <c r="Q134" s="40">
        <f t="shared" si="20"/>
        <v>0</v>
      </c>
      <c r="R134" s="41" t="e">
        <f>#REF!*K134</f>
        <v>#REF!</v>
      </c>
      <c r="S134" s="42" t="e">
        <f t="shared" si="21"/>
        <v>#REF!</v>
      </c>
      <c r="T134" s="41">
        <f t="shared" si="14"/>
        <v>0</v>
      </c>
      <c r="U134" s="42">
        <f t="shared" si="22"/>
        <v>0</v>
      </c>
      <c r="V134" s="41">
        <f t="shared" si="15"/>
        <v>0</v>
      </c>
      <c r="W134" s="42">
        <f t="shared" si="16"/>
        <v>0</v>
      </c>
      <c r="X134" s="219" t="e">
        <f>+#REF!*K134</f>
        <v>#REF!</v>
      </c>
      <c r="Y134" s="42" t="e">
        <f t="shared" si="23"/>
        <v>#REF!</v>
      </c>
      <c r="Z134" s="41">
        <f t="shared" si="17"/>
        <v>0</v>
      </c>
      <c r="AA134" s="42">
        <f t="shared" si="18"/>
        <v>0</v>
      </c>
      <c r="AC134" s="236"/>
    </row>
    <row r="135" spans="1:29" hidden="1" x14ac:dyDescent="0.2">
      <c r="A135" s="33">
        <v>139</v>
      </c>
      <c r="B135" s="34" t="s">
        <v>282</v>
      </c>
      <c r="C135" s="35" t="s">
        <v>21</v>
      </c>
      <c r="D135" s="35">
        <v>9</v>
      </c>
      <c r="E135" s="257">
        <v>1890</v>
      </c>
      <c r="F135" s="215">
        <v>9000</v>
      </c>
      <c r="G135" s="215">
        <v>0</v>
      </c>
      <c r="H135" s="215"/>
      <c r="I135" s="215"/>
      <c r="J135" s="21">
        <f t="shared" si="19"/>
        <v>10890</v>
      </c>
      <c r="K135" s="214"/>
      <c r="L135" s="36">
        <f t="shared" si="12"/>
        <v>0</v>
      </c>
      <c r="M135" s="37"/>
      <c r="N135" s="38">
        <v>1.0900000000000001</v>
      </c>
      <c r="P135" s="39">
        <f t="shared" si="13"/>
        <v>0</v>
      </c>
      <c r="Q135" s="40">
        <f t="shared" si="20"/>
        <v>0</v>
      </c>
      <c r="R135" s="41" t="e">
        <f>#REF!*K135</f>
        <v>#REF!</v>
      </c>
      <c r="S135" s="42" t="e">
        <f t="shared" si="21"/>
        <v>#REF!</v>
      </c>
      <c r="T135" s="41">
        <f t="shared" si="14"/>
        <v>0</v>
      </c>
      <c r="U135" s="42">
        <f t="shared" si="22"/>
        <v>0</v>
      </c>
      <c r="V135" s="41">
        <f t="shared" si="15"/>
        <v>0</v>
      </c>
      <c r="W135" s="42">
        <f t="shared" si="16"/>
        <v>0</v>
      </c>
      <c r="X135" s="219" t="e">
        <f>+#REF!*K135</f>
        <v>#REF!</v>
      </c>
      <c r="Y135" s="42" t="e">
        <f t="shared" si="23"/>
        <v>#REF!</v>
      </c>
      <c r="Z135" s="41">
        <f t="shared" si="17"/>
        <v>0</v>
      </c>
      <c r="AA135" s="42">
        <f t="shared" si="18"/>
        <v>0</v>
      </c>
      <c r="AC135" s="236"/>
    </row>
    <row r="136" spans="1:29" hidden="1" x14ac:dyDescent="0.2">
      <c r="A136" s="33">
        <v>140</v>
      </c>
      <c r="B136" s="34" t="s">
        <v>53</v>
      </c>
      <c r="C136" s="35" t="s">
        <v>16</v>
      </c>
      <c r="D136" s="35">
        <v>9</v>
      </c>
      <c r="E136" s="257">
        <v>500</v>
      </c>
      <c r="F136" s="215"/>
      <c r="G136" s="215">
        <v>200</v>
      </c>
      <c r="H136" s="215"/>
      <c r="I136" s="215"/>
      <c r="J136" s="21">
        <f t="shared" si="19"/>
        <v>700</v>
      </c>
      <c r="K136" s="214"/>
      <c r="L136" s="36">
        <f t="shared" si="12"/>
        <v>0</v>
      </c>
      <c r="M136" s="37"/>
      <c r="N136" s="38">
        <v>1.0900000000000001</v>
      </c>
      <c r="P136" s="39">
        <f t="shared" si="13"/>
        <v>0</v>
      </c>
      <c r="Q136" s="40">
        <f t="shared" si="20"/>
        <v>0</v>
      </c>
      <c r="R136" s="41" t="e">
        <f>#REF!*K136</f>
        <v>#REF!</v>
      </c>
      <c r="S136" s="42" t="e">
        <f t="shared" si="21"/>
        <v>#REF!</v>
      </c>
      <c r="T136" s="41">
        <f t="shared" si="14"/>
        <v>0</v>
      </c>
      <c r="U136" s="42">
        <f t="shared" si="22"/>
        <v>0</v>
      </c>
      <c r="V136" s="41">
        <f t="shared" si="15"/>
        <v>0</v>
      </c>
      <c r="W136" s="42">
        <f t="shared" si="16"/>
        <v>0</v>
      </c>
      <c r="X136" s="219" t="e">
        <f>+#REF!*K136</f>
        <v>#REF!</v>
      </c>
      <c r="Y136" s="42" t="e">
        <f t="shared" si="23"/>
        <v>#REF!</v>
      </c>
      <c r="Z136" s="41">
        <f t="shared" si="17"/>
        <v>0</v>
      </c>
      <c r="AA136" s="42">
        <f t="shared" si="18"/>
        <v>0</v>
      </c>
      <c r="AC136" s="236"/>
    </row>
    <row r="137" spans="1:29" hidden="1" x14ac:dyDescent="0.2">
      <c r="A137" s="33">
        <v>141</v>
      </c>
      <c r="B137" s="34" t="s">
        <v>54</v>
      </c>
      <c r="C137" s="35" t="s">
        <v>21</v>
      </c>
      <c r="D137" s="35">
        <v>9</v>
      </c>
      <c r="E137" s="257">
        <v>90</v>
      </c>
      <c r="F137" s="215"/>
      <c r="G137" s="215">
        <v>5</v>
      </c>
      <c r="H137" s="215"/>
      <c r="I137" s="215"/>
      <c r="J137" s="21">
        <f t="shared" si="19"/>
        <v>95</v>
      </c>
      <c r="K137" s="214"/>
      <c r="L137" s="36">
        <f t="shared" si="12"/>
        <v>0</v>
      </c>
      <c r="M137" s="37"/>
      <c r="N137" s="38">
        <v>1.0900000000000001</v>
      </c>
      <c r="P137" s="39">
        <f t="shared" si="13"/>
        <v>0</v>
      </c>
      <c r="Q137" s="40">
        <f t="shared" si="20"/>
        <v>0</v>
      </c>
      <c r="R137" s="41" t="e">
        <f>#REF!*K137</f>
        <v>#REF!</v>
      </c>
      <c r="S137" s="42" t="e">
        <f t="shared" si="21"/>
        <v>#REF!</v>
      </c>
      <c r="T137" s="41">
        <f t="shared" si="14"/>
        <v>0</v>
      </c>
      <c r="U137" s="42">
        <f t="shared" si="22"/>
        <v>0</v>
      </c>
      <c r="V137" s="41">
        <f t="shared" si="15"/>
        <v>0</v>
      </c>
      <c r="W137" s="42">
        <f t="shared" si="16"/>
        <v>0</v>
      </c>
      <c r="X137" s="219" t="e">
        <f>+#REF!*K137</f>
        <v>#REF!</v>
      </c>
      <c r="Y137" s="42" t="e">
        <f t="shared" si="23"/>
        <v>#REF!</v>
      </c>
      <c r="Z137" s="41">
        <f t="shared" si="17"/>
        <v>0</v>
      </c>
      <c r="AA137" s="42">
        <f t="shared" si="18"/>
        <v>0</v>
      </c>
      <c r="AC137" s="236"/>
    </row>
    <row r="138" spans="1:29" hidden="1" x14ac:dyDescent="0.2">
      <c r="A138" s="33">
        <v>143</v>
      </c>
      <c r="B138" s="34" t="s">
        <v>115</v>
      </c>
      <c r="C138" s="35" t="s">
        <v>16</v>
      </c>
      <c r="D138" s="35">
        <v>9</v>
      </c>
      <c r="E138" s="257">
        <v>10</v>
      </c>
      <c r="F138" s="215"/>
      <c r="G138" s="215">
        <v>0</v>
      </c>
      <c r="H138" s="215"/>
      <c r="I138" s="215"/>
      <c r="J138" s="21">
        <f t="shared" si="19"/>
        <v>10</v>
      </c>
      <c r="K138" s="214"/>
      <c r="L138" s="36">
        <f t="shared" ref="L138:L150" si="24">J138*K138</f>
        <v>0</v>
      </c>
      <c r="M138" s="37"/>
      <c r="N138" s="38">
        <v>1.0900000000000001</v>
      </c>
      <c r="P138" s="39">
        <f t="shared" ref="P138:P150" si="25">E138*K138</f>
        <v>0</v>
      </c>
      <c r="Q138" s="40">
        <f t="shared" si="20"/>
        <v>0</v>
      </c>
      <c r="R138" s="41" t="e">
        <f>#REF!*K138</f>
        <v>#REF!</v>
      </c>
      <c r="S138" s="42" t="e">
        <f t="shared" si="21"/>
        <v>#REF!</v>
      </c>
      <c r="T138" s="41">
        <f t="shared" ref="T138:T150" si="26">F138*K138</f>
        <v>0</v>
      </c>
      <c r="U138" s="42">
        <f t="shared" si="22"/>
        <v>0</v>
      </c>
      <c r="V138" s="41">
        <f t="shared" ref="V138:V150" si="27">G138*K138</f>
        <v>0</v>
      </c>
      <c r="W138" s="42">
        <f t="shared" ref="W138:W150" si="28">V138*N138</f>
        <v>0</v>
      </c>
      <c r="X138" s="219" t="e">
        <f>+#REF!*K138</f>
        <v>#REF!</v>
      </c>
      <c r="Y138" s="42" t="e">
        <f t="shared" si="23"/>
        <v>#REF!</v>
      </c>
      <c r="Z138" s="41">
        <f t="shared" ref="Z138:Z150" si="29">H138*K138</f>
        <v>0</v>
      </c>
      <c r="AA138" s="42">
        <f t="shared" ref="AA138:AA150" si="30">Z138*N138</f>
        <v>0</v>
      </c>
      <c r="AC138" s="236"/>
    </row>
    <row r="139" spans="1:29" hidden="1" x14ac:dyDescent="0.2">
      <c r="A139" s="33">
        <v>144</v>
      </c>
      <c r="B139" s="34" t="s">
        <v>55</v>
      </c>
      <c r="C139" s="35" t="s">
        <v>21</v>
      </c>
      <c r="D139" s="35">
        <v>9</v>
      </c>
      <c r="E139" s="257">
        <v>60</v>
      </c>
      <c r="F139" s="215"/>
      <c r="G139" s="215">
        <v>3</v>
      </c>
      <c r="H139" s="215"/>
      <c r="I139" s="215"/>
      <c r="J139" s="21">
        <f t="shared" ref="J139:J150" si="31">SUM(E139:I139)</f>
        <v>63</v>
      </c>
      <c r="K139" s="214"/>
      <c r="L139" s="36">
        <f t="shared" si="24"/>
        <v>0</v>
      </c>
      <c r="M139" s="37"/>
      <c r="N139" s="38">
        <v>1.0900000000000001</v>
      </c>
      <c r="P139" s="39">
        <f t="shared" si="25"/>
        <v>0</v>
      </c>
      <c r="Q139" s="40">
        <f t="shared" ref="Q139:Q150" si="32">P139*N139</f>
        <v>0</v>
      </c>
      <c r="R139" s="41" t="e">
        <f>#REF!*K139</f>
        <v>#REF!</v>
      </c>
      <c r="S139" s="42" t="e">
        <f t="shared" ref="S139:S150" si="33">R139*N139</f>
        <v>#REF!</v>
      </c>
      <c r="T139" s="41">
        <f t="shared" si="26"/>
        <v>0</v>
      </c>
      <c r="U139" s="42">
        <f t="shared" ref="U139:U150" si="34">T139*N139</f>
        <v>0</v>
      </c>
      <c r="V139" s="41">
        <f t="shared" si="27"/>
        <v>0</v>
      </c>
      <c r="W139" s="42">
        <f t="shared" si="28"/>
        <v>0</v>
      </c>
      <c r="X139" s="219" t="e">
        <f>+#REF!*K139</f>
        <v>#REF!</v>
      </c>
      <c r="Y139" s="42" t="e">
        <f t="shared" ref="Y139:Y150" si="35">X139*N139</f>
        <v>#REF!</v>
      </c>
      <c r="Z139" s="41">
        <f t="shared" si="29"/>
        <v>0</v>
      </c>
      <c r="AA139" s="42">
        <f t="shared" si="30"/>
        <v>0</v>
      </c>
      <c r="AC139" s="236"/>
    </row>
    <row r="140" spans="1:29" hidden="1" x14ac:dyDescent="0.2">
      <c r="A140" s="33">
        <v>145</v>
      </c>
      <c r="B140" s="34" t="s">
        <v>254</v>
      </c>
      <c r="C140" s="35" t="s">
        <v>63</v>
      </c>
      <c r="D140" s="35">
        <v>9</v>
      </c>
      <c r="E140" s="257">
        <v>1250</v>
      </c>
      <c r="F140" s="215">
        <v>4500</v>
      </c>
      <c r="G140" s="215">
        <v>30</v>
      </c>
      <c r="H140" s="215"/>
      <c r="I140" s="215"/>
      <c r="J140" s="21">
        <f t="shared" si="31"/>
        <v>5780</v>
      </c>
      <c r="K140" s="214"/>
      <c r="L140" s="36">
        <f t="shared" si="24"/>
        <v>0</v>
      </c>
      <c r="M140" s="37"/>
      <c r="N140" s="38">
        <v>1.0900000000000001</v>
      </c>
      <c r="P140" s="39">
        <f t="shared" si="25"/>
        <v>0</v>
      </c>
      <c r="Q140" s="40">
        <f t="shared" si="32"/>
        <v>0</v>
      </c>
      <c r="R140" s="41" t="e">
        <f>#REF!*K140</f>
        <v>#REF!</v>
      </c>
      <c r="S140" s="42" t="e">
        <f t="shared" si="33"/>
        <v>#REF!</v>
      </c>
      <c r="T140" s="41">
        <f t="shared" si="26"/>
        <v>0</v>
      </c>
      <c r="U140" s="42">
        <f t="shared" si="34"/>
        <v>0</v>
      </c>
      <c r="V140" s="41">
        <f t="shared" si="27"/>
        <v>0</v>
      </c>
      <c r="W140" s="42">
        <f t="shared" si="28"/>
        <v>0</v>
      </c>
      <c r="X140" s="219" t="e">
        <f>+#REF!*K140</f>
        <v>#REF!</v>
      </c>
      <c r="Y140" s="42" t="e">
        <f t="shared" si="35"/>
        <v>#REF!</v>
      </c>
      <c r="Z140" s="41">
        <f t="shared" si="29"/>
        <v>0</v>
      </c>
      <c r="AA140" s="42">
        <f t="shared" si="30"/>
        <v>0</v>
      </c>
      <c r="AC140" s="236"/>
    </row>
    <row r="141" spans="1:29" hidden="1" x14ac:dyDescent="0.2">
      <c r="A141" s="33">
        <v>146</v>
      </c>
      <c r="B141" s="34" t="s">
        <v>276</v>
      </c>
      <c r="C141" s="35" t="s">
        <v>63</v>
      </c>
      <c r="D141" s="35">
        <v>9</v>
      </c>
      <c r="E141" s="257">
        <v>75</v>
      </c>
      <c r="F141" s="215"/>
      <c r="G141" s="215">
        <v>5</v>
      </c>
      <c r="H141" s="215"/>
      <c r="I141" s="215"/>
      <c r="J141" s="21">
        <f t="shared" si="31"/>
        <v>80</v>
      </c>
      <c r="K141" s="214"/>
      <c r="L141" s="36">
        <f t="shared" si="24"/>
        <v>0</v>
      </c>
      <c r="M141" s="37"/>
      <c r="N141" s="38">
        <v>1.0900000000000001</v>
      </c>
      <c r="P141" s="39">
        <f t="shared" si="25"/>
        <v>0</v>
      </c>
      <c r="Q141" s="40">
        <f t="shared" si="32"/>
        <v>0</v>
      </c>
      <c r="R141" s="41" t="e">
        <f>#REF!*K141</f>
        <v>#REF!</v>
      </c>
      <c r="S141" s="42" t="e">
        <f t="shared" si="33"/>
        <v>#REF!</v>
      </c>
      <c r="T141" s="41">
        <f t="shared" si="26"/>
        <v>0</v>
      </c>
      <c r="U141" s="42">
        <f t="shared" si="34"/>
        <v>0</v>
      </c>
      <c r="V141" s="41">
        <f t="shared" si="27"/>
        <v>0</v>
      </c>
      <c r="W141" s="42">
        <f t="shared" si="28"/>
        <v>0</v>
      </c>
      <c r="X141" s="219" t="e">
        <f>+#REF!*K141</f>
        <v>#REF!</v>
      </c>
      <c r="Y141" s="42" t="e">
        <f t="shared" si="35"/>
        <v>#REF!</v>
      </c>
      <c r="Z141" s="41">
        <f t="shared" si="29"/>
        <v>0</v>
      </c>
      <c r="AA141" s="42">
        <f t="shared" si="30"/>
        <v>0</v>
      </c>
      <c r="AC141" s="236"/>
    </row>
    <row r="142" spans="1:29" hidden="1" x14ac:dyDescent="0.2">
      <c r="A142" s="33">
        <v>147</v>
      </c>
      <c r="B142" s="34" t="s">
        <v>222</v>
      </c>
      <c r="C142" s="35" t="s">
        <v>21</v>
      </c>
      <c r="D142" s="35">
        <v>9</v>
      </c>
      <c r="E142" s="257">
        <v>30</v>
      </c>
      <c r="F142" s="215"/>
      <c r="G142" s="215">
        <v>4</v>
      </c>
      <c r="H142" s="215"/>
      <c r="I142" s="215"/>
      <c r="J142" s="21">
        <f t="shared" si="31"/>
        <v>34</v>
      </c>
      <c r="K142" s="214"/>
      <c r="L142" s="36">
        <f t="shared" si="24"/>
        <v>0</v>
      </c>
      <c r="M142" s="37"/>
      <c r="N142" s="38">
        <v>1.0900000000000001</v>
      </c>
      <c r="P142" s="39">
        <f t="shared" si="25"/>
        <v>0</v>
      </c>
      <c r="Q142" s="40">
        <f t="shared" si="32"/>
        <v>0</v>
      </c>
      <c r="R142" s="41" t="e">
        <f>#REF!*K142</f>
        <v>#REF!</v>
      </c>
      <c r="S142" s="42" t="e">
        <f t="shared" si="33"/>
        <v>#REF!</v>
      </c>
      <c r="T142" s="41">
        <f t="shared" si="26"/>
        <v>0</v>
      </c>
      <c r="U142" s="42">
        <f t="shared" si="34"/>
        <v>0</v>
      </c>
      <c r="V142" s="41">
        <f t="shared" si="27"/>
        <v>0</v>
      </c>
      <c r="W142" s="42">
        <f t="shared" si="28"/>
        <v>0</v>
      </c>
      <c r="X142" s="219" t="e">
        <f>+#REF!*K142</f>
        <v>#REF!</v>
      </c>
      <c r="Y142" s="42" t="e">
        <f t="shared" si="35"/>
        <v>#REF!</v>
      </c>
      <c r="Z142" s="41">
        <f t="shared" si="29"/>
        <v>0</v>
      </c>
      <c r="AA142" s="42">
        <f t="shared" si="30"/>
        <v>0</v>
      </c>
      <c r="AC142" s="236"/>
    </row>
    <row r="143" spans="1:29" hidden="1" x14ac:dyDescent="0.2">
      <c r="A143" s="33">
        <v>148</v>
      </c>
      <c r="B143" s="34" t="s">
        <v>253</v>
      </c>
      <c r="C143" s="35" t="s">
        <v>21</v>
      </c>
      <c r="D143" s="35">
        <v>9</v>
      </c>
      <c r="E143" s="257">
        <v>130</v>
      </c>
      <c r="F143" s="215"/>
      <c r="G143" s="215">
        <v>0</v>
      </c>
      <c r="H143" s="215"/>
      <c r="I143" s="215"/>
      <c r="J143" s="21">
        <f t="shared" si="31"/>
        <v>130</v>
      </c>
      <c r="K143" s="214"/>
      <c r="L143" s="36">
        <f t="shared" si="24"/>
        <v>0</v>
      </c>
      <c r="M143" s="37"/>
      <c r="N143" s="38">
        <v>1.0900000000000001</v>
      </c>
      <c r="P143" s="39">
        <f t="shared" si="25"/>
        <v>0</v>
      </c>
      <c r="Q143" s="40">
        <f t="shared" si="32"/>
        <v>0</v>
      </c>
      <c r="R143" s="41" t="e">
        <f>#REF!*K143</f>
        <v>#REF!</v>
      </c>
      <c r="S143" s="42" t="e">
        <f t="shared" si="33"/>
        <v>#REF!</v>
      </c>
      <c r="T143" s="41">
        <f t="shared" si="26"/>
        <v>0</v>
      </c>
      <c r="U143" s="42">
        <f t="shared" si="34"/>
        <v>0</v>
      </c>
      <c r="V143" s="41">
        <f t="shared" si="27"/>
        <v>0</v>
      </c>
      <c r="W143" s="42">
        <f t="shared" si="28"/>
        <v>0</v>
      </c>
      <c r="X143" s="219" t="e">
        <f>+#REF!*K143</f>
        <v>#REF!</v>
      </c>
      <c r="Y143" s="42" t="e">
        <f t="shared" si="35"/>
        <v>#REF!</v>
      </c>
      <c r="Z143" s="41">
        <f t="shared" si="29"/>
        <v>0</v>
      </c>
      <c r="AA143" s="42">
        <f t="shared" si="30"/>
        <v>0</v>
      </c>
      <c r="AC143" s="236"/>
    </row>
    <row r="144" spans="1:29" hidden="1" x14ac:dyDescent="0.2">
      <c r="A144" s="33">
        <v>149</v>
      </c>
      <c r="B144" s="34" t="s">
        <v>116</v>
      </c>
      <c r="C144" s="35" t="s">
        <v>63</v>
      </c>
      <c r="D144" s="35">
        <v>9</v>
      </c>
      <c r="E144" s="257">
        <v>100</v>
      </c>
      <c r="F144" s="215"/>
      <c r="G144" s="215">
        <v>2</v>
      </c>
      <c r="H144" s="215"/>
      <c r="I144" s="215"/>
      <c r="J144" s="21">
        <f t="shared" si="31"/>
        <v>102</v>
      </c>
      <c r="K144" s="214"/>
      <c r="L144" s="36">
        <f t="shared" si="24"/>
        <v>0</v>
      </c>
      <c r="M144" s="37"/>
      <c r="N144" s="38">
        <v>1.0900000000000001</v>
      </c>
      <c r="P144" s="39">
        <f t="shared" si="25"/>
        <v>0</v>
      </c>
      <c r="Q144" s="40">
        <f t="shared" si="32"/>
        <v>0</v>
      </c>
      <c r="R144" s="41" t="e">
        <f>#REF!*K144</f>
        <v>#REF!</v>
      </c>
      <c r="S144" s="42" t="e">
        <f t="shared" si="33"/>
        <v>#REF!</v>
      </c>
      <c r="T144" s="41">
        <f t="shared" si="26"/>
        <v>0</v>
      </c>
      <c r="U144" s="42">
        <f t="shared" si="34"/>
        <v>0</v>
      </c>
      <c r="V144" s="41">
        <f t="shared" si="27"/>
        <v>0</v>
      </c>
      <c r="W144" s="42">
        <f t="shared" si="28"/>
        <v>0</v>
      </c>
      <c r="X144" s="219" t="e">
        <f>+#REF!*K144</f>
        <v>#REF!</v>
      </c>
      <c r="Y144" s="42" t="e">
        <f t="shared" si="35"/>
        <v>#REF!</v>
      </c>
      <c r="Z144" s="41">
        <f t="shared" si="29"/>
        <v>0</v>
      </c>
      <c r="AA144" s="42">
        <f t="shared" si="30"/>
        <v>0</v>
      </c>
      <c r="AC144" s="236"/>
    </row>
    <row r="145" spans="1:29" hidden="1" x14ac:dyDescent="0.2">
      <c r="A145" s="33">
        <v>150</v>
      </c>
      <c r="B145" s="34" t="s">
        <v>56</v>
      </c>
      <c r="C145" s="35" t="s">
        <v>21</v>
      </c>
      <c r="D145" s="35">
        <v>9</v>
      </c>
      <c r="E145" s="257">
        <v>900</v>
      </c>
      <c r="F145" s="215"/>
      <c r="G145" s="215">
        <v>30</v>
      </c>
      <c r="H145" s="215"/>
      <c r="I145" s="215"/>
      <c r="J145" s="21">
        <f t="shared" si="31"/>
        <v>930</v>
      </c>
      <c r="K145" s="214"/>
      <c r="L145" s="36">
        <f t="shared" si="24"/>
        <v>0</v>
      </c>
      <c r="M145" s="37"/>
      <c r="N145" s="38">
        <v>1.0900000000000001</v>
      </c>
      <c r="P145" s="39">
        <f t="shared" si="25"/>
        <v>0</v>
      </c>
      <c r="Q145" s="40">
        <f t="shared" si="32"/>
        <v>0</v>
      </c>
      <c r="R145" s="41" t="e">
        <f>#REF!*K145</f>
        <v>#REF!</v>
      </c>
      <c r="S145" s="42" t="e">
        <f t="shared" si="33"/>
        <v>#REF!</v>
      </c>
      <c r="T145" s="41">
        <f t="shared" si="26"/>
        <v>0</v>
      </c>
      <c r="U145" s="42">
        <f t="shared" si="34"/>
        <v>0</v>
      </c>
      <c r="V145" s="41">
        <f t="shared" si="27"/>
        <v>0</v>
      </c>
      <c r="W145" s="42">
        <f t="shared" si="28"/>
        <v>0</v>
      </c>
      <c r="X145" s="219" t="e">
        <f>+#REF!*K145</f>
        <v>#REF!</v>
      </c>
      <c r="Y145" s="42" t="e">
        <f t="shared" si="35"/>
        <v>#REF!</v>
      </c>
      <c r="Z145" s="41">
        <f t="shared" si="29"/>
        <v>0</v>
      </c>
      <c r="AA145" s="42">
        <f t="shared" si="30"/>
        <v>0</v>
      </c>
      <c r="AC145" s="236"/>
    </row>
    <row r="146" spans="1:29" hidden="1" x14ac:dyDescent="0.2">
      <c r="A146" s="33">
        <v>151</v>
      </c>
      <c r="B146" s="34" t="s">
        <v>251</v>
      </c>
      <c r="C146" s="35" t="s">
        <v>21</v>
      </c>
      <c r="D146" s="35">
        <v>9</v>
      </c>
      <c r="E146" s="257">
        <v>1000</v>
      </c>
      <c r="F146" s="215"/>
      <c r="G146" s="215">
        <v>0</v>
      </c>
      <c r="H146" s="215">
        <v>30</v>
      </c>
      <c r="I146" s="215"/>
      <c r="J146" s="21">
        <f t="shared" si="31"/>
        <v>1030</v>
      </c>
      <c r="K146" s="214"/>
      <c r="L146" s="36">
        <f t="shared" si="24"/>
        <v>0</v>
      </c>
      <c r="M146" s="37"/>
      <c r="N146" s="38">
        <v>1.0900000000000001</v>
      </c>
      <c r="P146" s="39">
        <f t="shared" si="25"/>
        <v>0</v>
      </c>
      <c r="Q146" s="40">
        <f t="shared" si="32"/>
        <v>0</v>
      </c>
      <c r="R146" s="41" t="e">
        <f>#REF!*K146</f>
        <v>#REF!</v>
      </c>
      <c r="S146" s="42" t="e">
        <f t="shared" si="33"/>
        <v>#REF!</v>
      </c>
      <c r="T146" s="41">
        <f t="shared" si="26"/>
        <v>0</v>
      </c>
      <c r="U146" s="42">
        <f t="shared" si="34"/>
        <v>0</v>
      </c>
      <c r="V146" s="41">
        <f t="shared" si="27"/>
        <v>0</v>
      </c>
      <c r="W146" s="42">
        <f t="shared" si="28"/>
        <v>0</v>
      </c>
      <c r="X146" s="219" t="e">
        <f>+#REF!*K146</f>
        <v>#REF!</v>
      </c>
      <c r="Y146" s="42" t="e">
        <f t="shared" si="35"/>
        <v>#REF!</v>
      </c>
      <c r="Z146" s="41">
        <f t="shared" si="29"/>
        <v>0</v>
      </c>
      <c r="AA146" s="42">
        <f t="shared" si="30"/>
        <v>0</v>
      </c>
      <c r="AC146" s="236"/>
    </row>
    <row r="147" spans="1:29" hidden="1" x14ac:dyDescent="0.2">
      <c r="A147" s="33">
        <v>152</v>
      </c>
      <c r="B147" s="34" t="s">
        <v>117</v>
      </c>
      <c r="C147" s="35" t="s">
        <v>21</v>
      </c>
      <c r="D147" s="35">
        <v>9</v>
      </c>
      <c r="E147" s="257">
        <v>375</v>
      </c>
      <c r="F147" s="215"/>
      <c r="G147" s="215">
        <v>65</v>
      </c>
      <c r="H147" s="215"/>
      <c r="I147" s="215"/>
      <c r="J147" s="21">
        <f t="shared" si="31"/>
        <v>440</v>
      </c>
      <c r="K147" s="214"/>
      <c r="L147" s="36">
        <f t="shared" si="24"/>
        <v>0</v>
      </c>
      <c r="M147" s="37"/>
      <c r="N147" s="38">
        <v>1.0900000000000001</v>
      </c>
      <c r="P147" s="39">
        <f t="shared" si="25"/>
        <v>0</v>
      </c>
      <c r="Q147" s="40">
        <f t="shared" si="32"/>
        <v>0</v>
      </c>
      <c r="R147" s="41" t="e">
        <f>#REF!*K147</f>
        <v>#REF!</v>
      </c>
      <c r="S147" s="42" t="e">
        <f t="shared" si="33"/>
        <v>#REF!</v>
      </c>
      <c r="T147" s="41">
        <f t="shared" si="26"/>
        <v>0</v>
      </c>
      <c r="U147" s="42">
        <f t="shared" si="34"/>
        <v>0</v>
      </c>
      <c r="V147" s="41">
        <f t="shared" si="27"/>
        <v>0</v>
      </c>
      <c r="W147" s="42">
        <f t="shared" si="28"/>
        <v>0</v>
      </c>
      <c r="X147" s="219" t="e">
        <f>+#REF!*K147</f>
        <v>#REF!</v>
      </c>
      <c r="Y147" s="42" t="e">
        <f t="shared" si="35"/>
        <v>#REF!</v>
      </c>
      <c r="Z147" s="41">
        <f t="shared" si="29"/>
        <v>0</v>
      </c>
      <c r="AA147" s="42">
        <f t="shared" si="30"/>
        <v>0</v>
      </c>
      <c r="AC147" s="236"/>
    </row>
    <row r="148" spans="1:29" hidden="1" x14ac:dyDescent="0.2">
      <c r="A148" s="33">
        <v>153</v>
      </c>
      <c r="B148" s="34" t="s">
        <v>118</v>
      </c>
      <c r="C148" s="35" t="s">
        <v>21</v>
      </c>
      <c r="D148" s="35">
        <v>9</v>
      </c>
      <c r="E148" s="257">
        <v>30</v>
      </c>
      <c r="F148" s="215"/>
      <c r="G148" s="215">
        <v>0</v>
      </c>
      <c r="H148" s="215">
        <v>5</v>
      </c>
      <c r="I148" s="215"/>
      <c r="J148" s="21">
        <f t="shared" si="31"/>
        <v>35</v>
      </c>
      <c r="K148" s="214"/>
      <c r="L148" s="36">
        <f t="shared" si="24"/>
        <v>0</v>
      </c>
      <c r="M148" s="37"/>
      <c r="N148" s="38">
        <v>1.0900000000000001</v>
      </c>
      <c r="P148" s="39">
        <f t="shared" si="25"/>
        <v>0</v>
      </c>
      <c r="Q148" s="40">
        <f t="shared" si="32"/>
        <v>0</v>
      </c>
      <c r="R148" s="41" t="e">
        <f>#REF!*K148</f>
        <v>#REF!</v>
      </c>
      <c r="S148" s="42" t="e">
        <f t="shared" si="33"/>
        <v>#REF!</v>
      </c>
      <c r="T148" s="41">
        <f t="shared" si="26"/>
        <v>0</v>
      </c>
      <c r="U148" s="42">
        <f t="shared" si="34"/>
        <v>0</v>
      </c>
      <c r="V148" s="41">
        <f t="shared" si="27"/>
        <v>0</v>
      </c>
      <c r="W148" s="42">
        <f t="shared" si="28"/>
        <v>0</v>
      </c>
      <c r="X148" s="219" t="e">
        <f>+#REF!*K148</f>
        <v>#REF!</v>
      </c>
      <c r="Y148" s="42" t="e">
        <f t="shared" si="35"/>
        <v>#REF!</v>
      </c>
      <c r="Z148" s="41">
        <f t="shared" si="29"/>
        <v>0</v>
      </c>
      <c r="AA148" s="42">
        <f t="shared" si="30"/>
        <v>0</v>
      </c>
      <c r="AC148" s="236"/>
    </row>
    <row r="149" spans="1:29" hidden="1" x14ac:dyDescent="0.2">
      <c r="A149" s="33">
        <v>155</v>
      </c>
      <c r="B149" s="34" t="s">
        <v>120</v>
      </c>
      <c r="C149" s="35" t="s">
        <v>63</v>
      </c>
      <c r="D149" s="35">
        <v>9</v>
      </c>
      <c r="E149" s="257">
        <v>300</v>
      </c>
      <c r="F149" s="215"/>
      <c r="G149" s="215">
        <v>0</v>
      </c>
      <c r="H149" s="215"/>
      <c r="I149" s="215"/>
      <c r="J149" s="21">
        <f t="shared" si="31"/>
        <v>300</v>
      </c>
      <c r="K149" s="214"/>
      <c r="L149" s="36">
        <f t="shared" si="24"/>
        <v>0</v>
      </c>
      <c r="M149" s="37"/>
      <c r="N149" s="38">
        <v>1.0900000000000001</v>
      </c>
      <c r="P149" s="39">
        <f t="shared" si="25"/>
        <v>0</v>
      </c>
      <c r="Q149" s="40">
        <f t="shared" si="32"/>
        <v>0</v>
      </c>
      <c r="R149" s="41" t="e">
        <f>#REF!*K149</f>
        <v>#REF!</v>
      </c>
      <c r="S149" s="42" t="e">
        <f t="shared" si="33"/>
        <v>#REF!</v>
      </c>
      <c r="T149" s="41">
        <f t="shared" si="26"/>
        <v>0</v>
      </c>
      <c r="U149" s="42">
        <f t="shared" si="34"/>
        <v>0</v>
      </c>
      <c r="V149" s="41">
        <f t="shared" si="27"/>
        <v>0</v>
      </c>
      <c r="W149" s="42">
        <f t="shared" si="28"/>
        <v>0</v>
      </c>
      <c r="X149" s="219" t="e">
        <f>+#REF!*K149</f>
        <v>#REF!</v>
      </c>
      <c r="Y149" s="42" t="e">
        <f t="shared" si="35"/>
        <v>#REF!</v>
      </c>
      <c r="Z149" s="41">
        <f t="shared" si="29"/>
        <v>0</v>
      </c>
      <c r="AA149" s="42">
        <f t="shared" si="30"/>
        <v>0</v>
      </c>
      <c r="AC149" s="236"/>
    </row>
    <row r="150" spans="1:29" hidden="1" x14ac:dyDescent="0.2">
      <c r="A150" s="33">
        <v>156</v>
      </c>
      <c r="B150" s="34" t="s">
        <v>304</v>
      </c>
      <c r="C150" s="35" t="s">
        <v>12</v>
      </c>
      <c r="D150" s="35">
        <v>9</v>
      </c>
      <c r="E150" s="257">
        <v>6000</v>
      </c>
      <c r="F150" s="215"/>
      <c r="G150" s="215">
        <v>900</v>
      </c>
      <c r="H150" s="215"/>
      <c r="I150" s="215"/>
      <c r="J150" s="21">
        <f t="shared" si="31"/>
        <v>6900</v>
      </c>
      <c r="K150" s="214"/>
      <c r="L150" s="36">
        <f t="shared" si="24"/>
        <v>0</v>
      </c>
      <c r="M150" s="37"/>
      <c r="N150" s="44">
        <v>1.0900000000000001</v>
      </c>
      <c r="P150" s="46">
        <f t="shared" si="25"/>
        <v>0</v>
      </c>
      <c r="Q150" s="47">
        <f t="shared" si="32"/>
        <v>0</v>
      </c>
      <c r="R150" s="48" t="e">
        <f>#REF!*K150</f>
        <v>#REF!</v>
      </c>
      <c r="S150" s="49" t="e">
        <f t="shared" si="33"/>
        <v>#REF!</v>
      </c>
      <c r="T150" s="48">
        <f t="shared" si="26"/>
        <v>0</v>
      </c>
      <c r="U150" s="49">
        <f t="shared" si="34"/>
        <v>0</v>
      </c>
      <c r="V150" s="48">
        <f t="shared" si="27"/>
        <v>0</v>
      </c>
      <c r="W150" s="49">
        <f t="shared" si="28"/>
        <v>0</v>
      </c>
      <c r="X150" s="219" t="e">
        <f>+#REF!*K150</f>
        <v>#REF!</v>
      </c>
      <c r="Y150" s="42" t="e">
        <f t="shared" si="35"/>
        <v>#REF!</v>
      </c>
      <c r="Z150" s="41">
        <f t="shared" si="29"/>
        <v>0</v>
      </c>
      <c r="AA150" s="42">
        <f t="shared" si="30"/>
        <v>0</v>
      </c>
      <c r="AB150" s="5" t="s">
        <v>231</v>
      </c>
      <c r="AC150" s="236"/>
    </row>
    <row r="151" spans="1:29" ht="33.75" hidden="1" x14ac:dyDescent="0.2">
      <c r="A151" s="50"/>
      <c r="B151" s="51"/>
      <c r="C151" s="52"/>
      <c r="D151" s="53" t="s">
        <v>57</v>
      </c>
      <c r="E151" s="54">
        <f t="shared" ref="E151:J151" si="36">SUM(E10:E150)</f>
        <v>82812</v>
      </c>
      <c r="F151" s="54">
        <f t="shared" si="36"/>
        <v>74500</v>
      </c>
      <c r="G151" s="54">
        <f t="shared" si="36"/>
        <v>5787</v>
      </c>
      <c r="H151" s="54">
        <f t="shared" si="36"/>
        <v>350</v>
      </c>
      <c r="I151" s="54">
        <f t="shared" si="36"/>
        <v>0</v>
      </c>
      <c r="J151" s="54">
        <f t="shared" si="36"/>
        <v>163449</v>
      </c>
      <c r="K151" s="55"/>
      <c r="L151" s="56">
        <f>SUM(L10:L150)</f>
        <v>0</v>
      </c>
      <c r="M151" s="57"/>
      <c r="N151" s="58"/>
      <c r="O151" s="59" t="s">
        <v>185</v>
      </c>
      <c r="P151" s="60">
        <f t="shared" ref="P151:AA151" si="37">SUM(P10:P150)</f>
        <v>0</v>
      </c>
      <c r="Q151" s="60">
        <f t="shared" si="37"/>
        <v>0</v>
      </c>
      <c r="R151" s="60" t="e">
        <f t="shared" si="37"/>
        <v>#REF!</v>
      </c>
      <c r="S151" s="60" t="e">
        <f t="shared" si="37"/>
        <v>#REF!</v>
      </c>
      <c r="T151" s="60">
        <f t="shared" si="37"/>
        <v>0</v>
      </c>
      <c r="U151" s="60">
        <f t="shared" si="37"/>
        <v>0</v>
      </c>
      <c r="V151" s="60">
        <f t="shared" si="37"/>
        <v>0</v>
      </c>
      <c r="W151" s="60">
        <f t="shared" si="37"/>
        <v>0</v>
      </c>
      <c r="X151" s="60" t="e">
        <f t="shared" si="37"/>
        <v>#REF!</v>
      </c>
      <c r="Y151" s="60" t="e">
        <f t="shared" si="37"/>
        <v>#REF!</v>
      </c>
      <c r="Z151" s="60">
        <f t="shared" si="37"/>
        <v>0</v>
      </c>
      <c r="AA151" s="60">
        <f t="shared" si="37"/>
        <v>0</v>
      </c>
      <c r="AB151" s="11"/>
    </row>
    <row r="152" spans="1:29" hidden="1" x14ac:dyDescent="0.2">
      <c r="A152" s="226">
        <v>6</v>
      </c>
      <c r="B152" s="34" t="s">
        <v>235</v>
      </c>
      <c r="C152" s="35" t="s">
        <v>21</v>
      </c>
      <c r="D152" s="227">
        <v>17</v>
      </c>
      <c r="E152" s="256">
        <v>45</v>
      </c>
      <c r="F152" s="258"/>
      <c r="G152" s="229">
        <v>0</v>
      </c>
      <c r="H152" s="229"/>
      <c r="I152" s="229"/>
      <c r="J152" s="21">
        <f>SUM(E152:I152)</f>
        <v>45</v>
      </c>
      <c r="K152" s="214"/>
      <c r="L152" s="36">
        <f t="shared" ref="L152:L163" si="38">J152*K152</f>
        <v>0</v>
      </c>
      <c r="M152" s="37"/>
      <c r="N152" s="45">
        <v>1.17</v>
      </c>
      <c r="O152" s="228"/>
      <c r="P152" s="46">
        <f t="shared" ref="P152:P163" si="39">E152*K152</f>
        <v>0</v>
      </c>
      <c r="Q152" s="47">
        <f t="shared" ref="Q152:Q163" si="40">P152*N152</f>
        <v>0</v>
      </c>
      <c r="R152" s="48" t="e">
        <f>#REF!*K152</f>
        <v>#REF!</v>
      </c>
      <c r="S152" s="49" t="e">
        <f t="shared" ref="S152:S163" si="41">R152*N152</f>
        <v>#REF!</v>
      </c>
      <c r="T152" s="48">
        <f t="shared" ref="T152:T163" si="42">F152*K152</f>
        <v>0</v>
      </c>
      <c r="U152" s="49">
        <f t="shared" ref="U152:U163" si="43">T152*N152</f>
        <v>0</v>
      </c>
      <c r="V152" s="48">
        <f t="shared" ref="V152:V163" si="44">G152*K152</f>
        <v>0</v>
      </c>
      <c r="W152" s="49">
        <f t="shared" ref="W152:W163" si="45">V152*N152</f>
        <v>0</v>
      </c>
      <c r="X152" s="219" t="e">
        <f>+#REF!*K152</f>
        <v>#REF!</v>
      </c>
      <c r="Y152" s="42" t="e">
        <f t="shared" ref="Y152:Y163" si="46">X152*N152</f>
        <v>#REF!</v>
      </c>
      <c r="Z152" s="41">
        <f t="shared" ref="Z152:Z163" si="47">H152*K152</f>
        <v>0</v>
      </c>
      <c r="AA152" s="42">
        <f t="shared" ref="AA152:AA163" si="48">Z152*N152</f>
        <v>0</v>
      </c>
      <c r="AB152" s="11"/>
      <c r="AC152" s="236"/>
    </row>
    <row r="153" spans="1:29" hidden="1" x14ac:dyDescent="0.2">
      <c r="A153" s="33">
        <v>16</v>
      </c>
      <c r="B153" s="34" t="s">
        <v>237</v>
      </c>
      <c r="C153" s="35" t="s">
        <v>63</v>
      </c>
      <c r="D153" s="35">
        <v>17</v>
      </c>
      <c r="E153" s="257">
        <v>140</v>
      </c>
      <c r="F153" s="215"/>
      <c r="G153" s="215">
        <v>15</v>
      </c>
      <c r="H153" s="215"/>
      <c r="I153" s="215"/>
      <c r="J153" s="21">
        <f t="shared" ref="J153:J163" si="49">SUM(E153:I153)</f>
        <v>155</v>
      </c>
      <c r="K153" s="214"/>
      <c r="L153" s="36">
        <f t="shared" si="38"/>
        <v>0</v>
      </c>
      <c r="M153" s="37"/>
      <c r="N153" s="45">
        <v>1.17</v>
      </c>
      <c r="P153" s="46">
        <f t="shared" si="39"/>
        <v>0</v>
      </c>
      <c r="Q153" s="47">
        <f t="shared" si="40"/>
        <v>0</v>
      </c>
      <c r="R153" s="48" t="e">
        <f>#REF!*K153</f>
        <v>#REF!</v>
      </c>
      <c r="S153" s="49" t="e">
        <f t="shared" si="41"/>
        <v>#REF!</v>
      </c>
      <c r="T153" s="48">
        <f t="shared" si="42"/>
        <v>0</v>
      </c>
      <c r="U153" s="49">
        <f t="shared" si="43"/>
        <v>0</v>
      </c>
      <c r="V153" s="48">
        <f t="shared" si="44"/>
        <v>0</v>
      </c>
      <c r="W153" s="49">
        <f t="shared" si="45"/>
        <v>0</v>
      </c>
      <c r="X153" s="219" t="e">
        <f>+#REF!*K153</f>
        <v>#REF!</v>
      </c>
      <c r="Y153" s="42" t="e">
        <f t="shared" si="46"/>
        <v>#REF!</v>
      </c>
      <c r="Z153" s="41">
        <f t="shared" si="47"/>
        <v>0</v>
      </c>
      <c r="AA153" s="42">
        <f t="shared" si="48"/>
        <v>0</v>
      </c>
      <c r="AC153" s="236"/>
    </row>
    <row r="154" spans="1:29" hidden="1" x14ac:dyDescent="0.2">
      <c r="A154" s="33">
        <v>17</v>
      </c>
      <c r="B154" s="34" t="s">
        <v>64</v>
      </c>
      <c r="C154" s="35" t="s">
        <v>12</v>
      </c>
      <c r="D154" s="35">
        <v>17</v>
      </c>
      <c r="E154" s="257">
        <v>50</v>
      </c>
      <c r="F154" s="215"/>
      <c r="G154" s="215">
        <v>2</v>
      </c>
      <c r="H154" s="215"/>
      <c r="I154" s="215"/>
      <c r="J154" s="21">
        <f t="shared" si="49"/>
        <v>52</v>
      </c>
      <c r="K154" s="214"/>
      <c r="L154" s="36">
        <f t="shared" si="38"/>
        <v>0</v>
      </c>
      <c r="M154" s="37"/>
      <c r="N154" s="38">
        <v>1.17</v>
      </c>
      <c r="P154" s="46">
        <f t="shared" si="39"/>
        <v>0</v>
      </c>
      <c r="Q154" s="47">
        <f t="shared" si="40"/>
        <v>0</v>
      </c>
      <c r="R154" s="48" t="e">
        <f>#REF!*K154</f>
        <v>#REF!</v>
      </c>
      <c r="S154" s="49" t="e">
        <f t="shared" si="41"/>
        <v>#REF!</v>
      </c>
      <c r="T154" s="48">
        <f t="shared" si="42"/>
        <v>0</v>
      </c>
      <c r="U154" s="49">
        <f t="shared" si="43"/>
        <v>0</v>
      </c>
      <c r="V154" s="48">
        <f t="shared" si="44"/>
        <v>0</v>
      </c>
      <c r="W154" s="49">
        <f t="shared" si="45"/>
        <v>0</v>
      </c>
      <c r="X154" s="219" t="e">
        <f>+#REF!*K154</f>
        <v>#REF!</v>
      </c>
      <c r="Y154" s="42" t="e">
        <f t="shared" si="46"/>
        <v>#REF!</v>
      </c>
      <c r="Z154" s="41">
        <f t="shared" si="47"/>
        <v>0</v>
      </c>
      <c r="AA154" s="42">
        <f t="shared" si="48"/>
        <v>0</v>
      </c>
      <c r="AC154" s="236"/>
    </row>
    <row r="155" spans="1:29" hidden="1" x14ac:dyDescent="0.2">
      <c r="A155" s="33">
        <v>63</v>
      </c>
      <c r="B155" s="34" t="s">
        <v>241</v>
      </c>
      <c r="C155" s="35" t="s">
        <v>29</v>
      </c>
      <c r="D155" s="35">
        <v>17</v>
      </c>
      <c r="E155" s="257">
        <v>10</v>
      </c>
      <c r="F155" s="215"/>
      <c r="G155" s="215">
        <v>0</v>
      </c>
      <c r="H155" s="215">
        <v>15</v>
      </c>
      <c r="I155" s="215"/>
      <c r="J155" s="21">
        <f t="shared" si="49"/>
        <v>25</v>
      </c>
      <c r="K155" s="214"/>
      <c r="L155" s="36">
        <f t="shared" si="38"/>
        <v>0</v>
      </c>
      <c r="M155" s="37"/>
      <c r="N155" s="38">
        <v>1.17</v>
      </c>
      <c r="P155" s="46">
        <f t="shared" si="39"/>
        <v>0</v>
      </c>
      <c r="Q155" s="47">
        <f t="shared" si="40"/>
        <v>0</v>
      </c>
      <c r="R155" s="48" t="e">
        <f>#REF!*K155</f>
        <v>#REF!</v>
      </c>
      <c r="S155" s="49" t="e">
        <f t="shared" si="41"/>
        <v>#REF!</v>
      </c>
      <c r="T155" s="48">
        <f t="shared" si="42"/>
        <v>0</v>
      </c>
      <c r="U155" s="49">
        <f t="shared" si="43"/>
        <v>0</v>
      </c>
      <c r="V155" s="48">
        <f t="shared" si="44"/>
        <v>0</v>
      </c>
      <c r="W155" s="49">
        <f t="shared" si="45"/>
        <v>0</v>
      </c>
      <c r="X155" s="219" t="e">
        <f>+#REF!*K155</f>
        <v>#REF!</v>
      </c>
      <c r="Y155" s="42" t="e">
        <f t="shared" si="46"/>
        <v>#REF!</v>
      </c>
      <c r="Z155" s="41">
        <f t="shared" si="47"/>
        <v>0</v>
      </c>
      <c r="AA155" s="42">
        <f t="shared" si="48"/>
        <v>0</v>
      </c>
      <c r="AC155" s="236"/>
    </row>
    <row r="156" spans="1:29" hidden="1" x14ac:dyDescent="0.2">
      <c r="A156" s="33">
        <v>64</v>
      </c>
      <c r="B156" s="34" t="s">
        <v>242</v>
      </c>
      <c r="C156" s="35" t="s">
        <v>29</v>
      </c>
      <c r="D156" s="35">
        <v>17</v>
      </c>
      <c r="E156" s="257">
        <v>1</v>
      </c>
      <c r="F156" s="215"/>
      <c r="G156" s="215">
        <v>0</v>
      </c>
      <c r="H156" s="215"/>
      <c r="I156" s="215"/>
      <c r="J156" s="21">
        <f t="shared" si="49"/>
        <v>1</v>
      </c>
      <c r="K156" s="214"/>
      <c r="L156" s="36">
        <f t="shared" si="38"/>
        <v>0</v>
      </c>
      <c r="M156" s="37"/>
      <c r="N156" s="38">
        <v>1.17</v>
      </c>
      <c r="P156" s="46">
        <f t="shared" si="39"/>
        <v>0</v>
      </c>
      <c r="Q156" s="47">
        <f t="shared" si="40"/>
        <v>0</v>
      </c>
      <c r="R156" s="48" t="e">
        <f>#REF!*K156</f>
        <v>#REF!</v>
      </c>
      <c r="S156" s="49" t="e">
        <f t="shared" si="41"/>
        <v>#REF!</v>
      </c>
      <c r="T156" s="48">
        <f t="shared" si="42"/>
        <v>0</v>
      </c>
      <c r="U156" s="49">
        <f t="shared" si="43"/>
        <v>0</v>
      </c>
      <c r="V156" s="48">
        <f t="shared" si="44"/>
        <v>0</v>
      </c>
      <c r="W156" s="49">
        <f t="shared" si="45"/>
        <v>0</v>
      </c>
      <c r="X156" s="219" t="e">
        <f>+#REF!*K156</f>
        <v>#REF!</v>
      </c>
      <c r="Y156" s="42" t="e">
        <f t="shared" si="46"/>
        <v>#REF!</v>
      </c>
      <c r="Z156" s="41">
        <f t="shared" si="47"/>
        <v>0</v>
      </c>
      <c r="AA156" s="42">
        <f t="shared" si="48"/>
        <v>0</v>
      </c>
      <c r="AC156" s="236"/>
    </row>
    <row r="157" spans="1:29" hidden="1" x14ac:dyDescent="0.2">
      <c r="A157" s="33">
        <v>83</v>
      </c>
      <c r="B157" s="34" t="s">
        <v>91</v>
      </c>
      <c r="C157" s="35" t="s">
        <v>29</v>
      </c>
      <c r="D157" s="35">
        <v>17</v>
      </c>
      <c r="E157" s="257">
        <v>1</v>
      </c>
      <c r="F157" s="215"/>
      <c r="G157" s="215">
        <v>0</v>
      </c>
      <c r="H157" s="215">
        <v>60</v>
      </c>
      <c r="I157" s="215"/>
      <c r="J157" s="21">
        <f t="shared" si="49"/>
        <v>61</v>
      </c>
      <c r="K157" s="214"/>
      <c r="L157" s="36">
        <f t="shared" si="38"/>
        <v>0</v>
      </c>
      <c r="M157" s="37"/>
      <c r="N157" s="38">
        <v>1.17</v>
      </c>
      <c r="P157" s="46">
        <f t="shared" si="39"/>
        <v>0</v>
      </c>
      <c r="Q157" s="47">
        <f t="shared" si="40"/>
        <v>0</v>
      </c>
      <c r="R157" s="48" t="e">
        <f>#REF!*K157</f>
        <v>#REF!</v>
      </c>
      <c r="S157" s="49" t="e">
        <f t="shared" si="41"/>
        <v>#REF!</v>
      </c>
      <c r="T157" s="48">
        <f t="shared" si="42"/>
        <v>0</v>
      </c>
      <c r="U157" s="49">
        <f t="shared" si="43"/>
        <v>0</v>
      </c>
      <c r="V157" s="48">
        <f t="shared" si="44"/>
        <v>0</v>
      </c>
      <c r="W157" s="49">
        <f t="shared" si="45"/>
        <v>0</v>
      </c>
      <c r="X157" s="219" t="e">
        <f>+#REF!*K157</f>
        <v>#REF!</v>
      </c>
      <c r="Y157" s="42" t="e">
        <f t="shared" si="46"/>
        <v>#REF!</v>
      </c>
      <c r="Z157" s="41">
        <f t="shared" si="47"/>
        <v>0</v>
      </c>
      <c r="AA157" s="42">
        <f t="shared" si="48"/>
        <v>0</v>
      </c>
      <c r="AC157" s="236"/>
    </row>
    <row r="158" spans="1:29" hidden="1" x14ac:dyDescent="0.2">
      <c r="A158" s="33">
        <v>103</v>
      </c>
      <c r="B158" s="34" t="s">
        <v>108</v>
      </c>
      <c r="C158" s="35" t="s">
        <v>29</v>
      </c>
      <c r="D158" s="35">
        <v>17</v>
      </c>
      <c r="E158" s="257">
        <v>20</v>
      </c>
      <c r="F158" s="215"/>
      <c r="G158" s="215">
        <v>0</v>
      </c>
      <c r="H158" s="215">
        <v>5</v>
      </c>
      <c r="I158" s="215"/>
      <c r="J158" s="21">
        <f t="shared" si="49"/>
        <v>25</v>
      </c>
      <c r="K158" s="214"/>
      <c r="L158" s="36">
        <f t="shared" si="38"/>
        <v>0</v>
      </c>
      <c r="M158" s="37"/>
      <c r="N158" s="38">
        <v>1.17</v>
      </c>
      <c r="P158" s="46">
        <f t="shared" si="39"/>
        <v>0</v>
      </c>
      <c r="Q158" s="47">
        <f t="shared" si="40"/>
        <v>0</v>
      </c>
      <c r="R158" s="48" t="e">
        <f>#REF!*K158</f>
        <v>#REF!</v>
      </c>
      <c r="S158" s="49" t="e">
        <f t="shared" si="41"/>
        <v>#REF!</v>
      </c>
      <c r="T158" s="48">
        <f t="shared" si="42"/>
        <v>0</v>
      </c>
      <c r="U158" s="49">
        <f t="shared" si="43"/>
        <v>0</v>
      </c>
      <c r="V158" s="48">
        <f t="shared" si="44"/>
        <v>0</v>
      </c>
      <c r="W158" s="49">
        <f t="shared" si="45"/>
        <v>0</v>
      </c>
      <c r="X158" s="219" t="e">
        <f>+#REF!*K158</f>
        <v>#REF!</v>
      </c>
      <c r="Y158" s="42" t="e">
        <f t="shared" si="46"/>
        <v>#REF!</v>
      </c>
      <c r="Z158" s="41">
        <f t="shared" si="47"/>
        <v>0</v>
      </c>
      <c r="AA158" s="42">
        <f t="shared" si="48"/>
        <v>0</v>
      </c>
      <c r="AC158" s="236"/>
    </row>
    <row r="159" spans="1:29" hidden="1" x14ac:dyDescent="0.2">
      <c r="A159" s="33">
        <v>104</v>
      </c>
      <c r="B159" s="34" t="s">
        <v>107</v>
      </c>
      <c r="C159" s="35" t="s">
        <v>29</v>
      </c>
      <c r="D159" s="35">
        <v>17</v>
      </c>
      <c r="E159" s="257">
        <v>20</v>
      </c>
      <c r="F159" s="215"/>
      <c r="G159" s="215">
        <v>0</v>
      </c>
      <c r="H159" s="215">
        <v>5</v>
      </c>
      <c r="I159" s="215"/>
      <c r="J159" s="21">
        <f t="shared" si="49"/>
        <v>25</v>
      </c>
      <c r="K159" s="214"/>
      <c r="L159" s="36">
        <f t="shared" si="38"/>
        <v>0</v>
      </c>
      <c r="M159" s="37"/>
      <c r="N159" s="38">
        <v>1.17</v>
      </c>
      <c r="P159" s="46">
        <f t="shared" si="39"/>
        <v>0</v>
      </c>
      <c r="Q159" s="47">
        <f t="shared" si="40"/>
        <v>0</v>
      </c>
      <c r="R159" s="48" t="e">
        <f>#REF!*K159</f>
        <v>#REF!</v>
      </c>
      <c r="S159" s="49" t="e">
        <f t="shared" si="41"/>
        <v>#REF!</v>
      </c>
      <c r="T159" s="48">
        <f t="shared" si="42"/>
        <v>0</v>
      </c>
      <c r="U159" s="49">
        <f t="shared" si="43"/>
        <v>0</v>
      </c>
      <c r="V159" s="48">
        <f t="shared" si="44"/>
        <v>0</v>
      </c>
      <c r="W159" s="49">
        <f t="shared" si="45"/>
        <v>0</v>
      </c>
      <c r="X159" s="219" t="e">
        <f>+#REF!*K159</f>
        <v>#REF!</v>
      </c>
      <c r="Y159" s="42" t="e">
        <f t="shared" si="46"/>
        <v>#REF!</v>
      </c>
      <c r="Z159" s="41">
        <f t="shared" si="47"/>
        <v>0</v>
      </c>
      <c r="AA159" s="42">
        <f t="shared" si="48"/>
        <v>0</v>
      </c>
      <c r="AC159" s="236"/>
    </row>
    <row r="160" spans="1:29" hidden="1" x14ac:dyDescent="0.2">
      <c r="A160" s="213">
        <v>110</v>
      </c>
      <c r="B160" s="43" t="s">
        <v>111</v>
      </c>
      <c r="C160" s="210" t="s">
        <v>29</v>
      </c>
      <c r="D160" s="210">
        <v>17</v>
      </c>
      <c r="E160" s="210">
        <v>0</v>
      </c>
      <c r="F160" s="241"/>
      <c r="G160" s="241">
        <v>0</v>
      </c>
      <c r="H160" s="241"/>
      <c r="I160" s="241"/>
      <c r="J160" s="21">
        <f t="shared" si="49"/>
        <v>0</v>
      </c>
      <c r="K160" s="214"/>
      <c r="L160" s="211">
        <f t="shared" si="38"/>
        <v>0</v>
      </c>
      <c r="M160" s="37"/>
      <c r="N160" s="38">
        <v>1.17</v>
      </c>
      <c r="P160" s="46">
        <f t="shared" si="39"/>
        <v>0</v>
      </c>
      <c r="Q160" s="47">
        <f t="shared" si="40"/>
        <v>0</v>
      </c>
      <c r="R160" s="48" t="e">
        <f>#REF!*K160</f>
        <v>#REF!</v>
      </c>
      <c r="S160" s="49" t="e">
        <f t="shared" si="41"/>
        <v>#REF!</v>
      </c>
      <c r="T160" s="48">
        <f t="shared" si="42"/>
        <v>0</v>
      </c>
      <c r="U160" s="49">
        <f t="shared" si="43"/>
        <v>0</v>
      </c>
      <c r="V160" s="48">
        <f t="shared" si="44"/>
        <v>0</v>
      </c>
      <c r="W160" s="49">
        <f t="shared" si="45"/>
        <v>0</v>
      </c>
      <c r="X160" s="219" t="e">
        <f>+#REF!*K160</f>
        <v>#REF!</v>
      </c>
      <c r="Y160" s="42" t="e">
        <f t="shared" si="46"/>
        <v>#REF!</v>
      </c>
      <c r="Z160" s="41">
        <f t="shared" si="47"/>
        <v>0</v>
      </c>
      <c r="AA160" s="42">
        <f t="shared" si="48"/>
        <v>0</v>
      </c>
      <c r="AC160" s="236"/>
    </row>
    <row r="161" spans="1:29" hidden="1" x14ac:dyDescent="0.2">
      <c r="A161" s="33">
        <v>118</v>
      </c>
      <c r="B161" s="34" t="s">
        <v>223</v>
      </c>
      <c r="C161" s="35" t="s">
        <v>21</v>
      </c>
      <c r="D161" s="35">
        <v>17</v>
      </c>
      <c r="E161" s="257">
        <v>400</v>
      </c>
      <c r="F161" s="215"/>
      <c r="G161" s="215">
        <v>12</v>
      </c>
      <c r="H161" s="215"/>
      <c r="I161" s="215"/>
      <c r="J161" s="21">
        <f t="shared" si="49"/>
        <v>412</v>
      </c>
      <c r="K161" s="214"/>
      <c r="L161" s="36">
        <f t="shared" si="38"/>
        <v>0</v>
      </c>
      <c r="M161" s="37"/>
      <c r="N161" s="38">
        <v>1.17</v>
      </c>
      <c r="P161" s="46">
        <f t="shared" si="39"/>
        <v>0</v>
      </c>
      <c r="Q161" s="47">
        <f t="shared" si="40"/>
        <v>0</v>
      </c>
      <c r="R161" s="48" t="e">
        <f>#REF!*K161</f>
        <v>#REF!</v>
      </c>
      <c r="S161" s="49" t="e">
        <f t="shared" si="41"/>
        <v>#REF!</v>
      </c>
      <c r="T161" s="48">
        <f t="shared" si="42"/>
        <v>0</v>
      </c>
      <c r="U161" s="49">
        <f t="shared" si="43"/>
        <v>0</v>
      </c>
      <c r="V161" s="48">
        <f t="shared" si="44"/>
        <v>0</v>
      </c>
      <c r="W161" s="49">
        <f t="shared" si="45"/>
        <v>0</v>
      </c>
      <c r="X161" s="219" t="e">
        <f>+#REF!*K161</f>
        <v>#REF!</v>
      </c>
      <c r="Y161" s="42" t="e">
        <f t="shared" si="46"/>
        <v>#REF!</v>
      </c>
      <c r="Z161" s="41">
        <f t="shared" si="47"/>
        <v>0</v>
      </c>
      <c r="AA161" s="42">
        <f t="shared" si="48"/>
        <v>0</v>
      </c>
      <c r="AC161" s="236"/>
    </row>
    <row r="162" spans="1:29" hidden="1" x14ac:dyDescent="0.2">
      <c r="A162" s="33">
        <v>142</v>
      </c>
      <c r="B162" s="34" t="s">
        <v>114</v>
      </c>
      <c r="C162" s="35" t="s">
        <v>63</v>
      </c>
      <c r="D162" s="35">
        <v>17</v>
      </c>
      <c r="E162" s="257">
        <v>3</v>
      </c>
      <c r="F162" s="215"/>
      <c r="G162" s="215">
        <v>25</v>
      </c>
      <c r="H162" s="215">
        <v>5</v>
      </c>
      <c r="I162" s="215"/>
      <c r="J162" s="21">
        <f t="shared" si="49"/>
        <v>33</v>
      </c>
      <c r="K162" s="214"/>
      <c r="L162" s="36">
        <f t="shared" si="38"/>
        <v>0</v>
      </c>
      <c r="M162" s="37"/>
      <c r="N162" s="38">
        <v>1.17</v>
      </c>
      <c r="P162" s="46">
        <f t="shared" si="39"/>
        <v>0</v>
      </c>
      <c r="Q162" s="47">
        <f t="shared" si="40"/>
        <v>0</v>
      </c>
      <c r="R162" s="48" t="e">
        <f>#REF!*K162</f>
        <v>#REF!</v>
      </c>
      <c r="S162" s="49" t="e">
        <f t="shared" si="41"/>
        <v>#REF!</v>
      </c>
      <c r="T162" s="48">
        <f t="shared" si="42"/>
        <v>0</v>
      </c>
      <c r="U162" s="49">
        <f t="shared" si="43"/>
        <v>0</v>
      </c>
      <c r="V162" s="48">
        <f t="shared" si="44"/>
        <v>0</v>
      </c>
      <c r="W162" s="49">
        <f t="shared" si="45"/>
        <v>0</v>
      </c>
      <c r="X162" s="219" t="e">
        <f>+#REF!*K162</f>
        <v>#REF!</v>
      </c>
      <c r="Y162" s="42" t="e">
        <f t="shared" si="46"/>
        <v>#REF!</v>
      </c>
      <c r="Z162" s="41">
        <f t="shared" si="47"/>
        <v>0</v>
      </c>
      <c r="AA162" s="42">
        <f t="shared" si="48"/>
        <v>0</v>
      </c>
      <c r="AC162" s="236"/>
    </row>
    <row r="163" spans="1:29" hidden="1" x14ac:dyDescent="0.2">
      <c r="A163" s="33">
        <v>154</v>
      </c>
      <c r="B163" s="34" t="s">
        <v>119</v>
      </c>
      <c r="C163" s="35" t="s">
        <v>21</v>
      </c>
      <c r="D163" s="35">
        <v>17</v>
      </c>
      <c r="E163" s="257">
        <v>25</v>
      </c>
      <c r="F163" s="215"/>
      <c r="G163" s="215">
        <v>0</v>
      </c>
      <c r="H163" s="215"/>
      <c r="I163" s="215"/>
      <c r="J163" s="21">
        <f t="shared" si="49"/>
        <v>25</v>
      </c>
      <c r="K163" s="214"/>
      <c r="L163" s="36">
        <f t="shared" si="38"/>
        <v>0</v>
      </c>
      <c r="M163" s="37"/>
      <c r="N163" s="44">
        <v>1.17</v>
      </c>
      <c r="P163" s="46">
        <f t="shared" si="39"/>
        <v>0</v>
      </c>
      <c r="Q163" s="47">
        <f t="shared" si="40"/>
        <v>0</v>
      </c>
      <c r="R163" s="48" t="e">
        <f>#REF!*K163</f>
        <v>#REF!</v>
      </c>
      <c r="S163" s="49" t="e">
        <f t="shared" si="41"/>
        <v>#REF!</v>
      </c>
      <c r="T163" s="48">
        <f t="shared" si="42"/>
        <v>0</v>
      </c>
      <c r="U163" s="49">
        <f t="shared" si="43"/>
        <v>0</v>
      </c>
      <c r="V163" s="48">
        <f t="shared" si="44"/>
        <v>0</v>
      </c>
      <c r="W163" s="49">
        <f t="shared" si="45"/>
        <v>0</v>
      </c>
      <c r="X163" s="219" t="e">
        <f>+#REF!*K163</f>
        <v>#REF!</v>
      </c>
      <c r="Y163" s="42" t="e">
        <f t="shared" si="46"/>
        <v>#REF!</v>
      </c>
      <c r="Z163" s="41">
        <f t="shared" si="47"/>
        <v>0</v>
      </c>
      <c r="AA163" s="42">
        <f t="shared" si="48"/>
        <v>0</v>
      </c>
      <c r="AB163" s="5" t="s">
        <v>231</v>
      </c>
      <c r="AC163" s="236"/>
    </row>
    <row r="164" spans="1:29" ht="33.75" hidden="1" customHeight="1" x14ac:dyDescent="0.2">
      <c r="A164" s="61"/>
      <c r="B164" s="62"/>
      <c r="C164" s="63"/>
      <c r="D164" s="64" t="s">
        <v>121</v>
      </c>
      <c r="E164" s="65">
        <f>SUM(E152:E163)</f>
        <v>715</v>
      </c>
      <c r="F164" s="65">
        <f t="shared" ref="F164:I164" si="50">SUM(F152:F163)</f>
        <v>0</v>
      </c>
      <c r="G164" s="65">
        <f t="shared" si="50"/>
        <v>54</v>
      </c>
      <c r="H164" s="65">
        <f t="shared" si="50"/>
        <v>90</v>
      </c>
      <c r="I164" s="65">
        <f t="shared" si="50"/>
        <v>0</v>
      </c>
      <c r="J164" s="65">
        <f>SUM(J152:J163)</f>
        <v>859</v>
      </c>
      <c r="K164" s="66"/>
      <c r="L164" s="67">
        <f>SUM(L152:L163)</f>
        <v>0</v>
      </c>
      <c r="M164" s="68"/>
      <c r="N164" s="69"/>
      <c r="O164" s="59" t="s">
        <v>186</v>
      </c>
      <c r="P164" s="60">
        <f>SUM(P152:P163)</f>
        <v>0</v>
      </c>
      <c r="Q164" s="60">
        <f t="shared" ref="Q164:AA164" si="51">SUM(Q152:Q163)</f>
        <v>0</v>
      </c>
      <c r="R164" s="60" t="e">
        <f t="shared" si="51"/>
        <v>#REF!</v>
      </c>
      <c r="S164" s="60" t="e">
        <f t="shared" si="51"/>
        <v>#REF!</v>
      </c>
      <c r="T164" s="60">
        <f t="shared" si="51"/>
        <v>0</v>
      </c>
      <c r="U164" s="60">
        <f t="shared" si="51"/>
        <v>0</v>
      </c>
      <c r="V164" s="60">
        <f t="shared" si="51"/>
        <v>0</v>
      </c>
      <c r="W164" s="60">
        <f t="shared" si="51"/>
        <v>0</v>
      </c>
      <c r="X164" s="60" t="e">
        <f t="shared" si="51"/>
        <v>#REF!</v>
      </c>
      <c r="Y164" s="60" t="e">
        <f t="shared" si="51"/>
        <v>#REF!</v>
      </c>
      <c r="Z164" s="60">
        <f t="shared" si="51"/>
        <v>0</v>
      </c>
      <c r="AA164" s="60">
        <f t="shared" si="51"/>
        <v>0</v>
      </c>
      <c r="AB164" s="11"/>
    </row>
    <row r="165" spans="1:29" ht="29.25" hidden="1" customHeight="1" x14ac:dyDescent="0.2">
      <c r="A165" s="70"/>
      <c r="B165" s="70"/>
      <c r="C165" s="70"/>
      <c r="D165" s="71" t="s">
        <v>122</v>
      </c>
      <c r="E165" s="71">
        <f>E151+E164</f>
        <v>83527</v>
      </c>
      <c r="F165" s="71">
        <f t="shared" ref="F165:I165" si="52">F151+F164</f>
        <v>74500</v>
      </c>
      <c r="G165" s="71">
        <f t="shared" si="52"/>
        <v>5841</v>
      </c>
      <c r="H165" s="71">
        <f t="shared" si="52"/>
        <v>440</v>
      </c>
      <c r="I165" s="71">
        <f t="shared" si="52"/>
        <v>0</v>
      </c>
      <c r="J165" s="71">
        <f>J151+J164</f>
        <v>164308</v>
      </c>
      <c r="K165" s="72"/>
      <c r="L165" s="73">
        <f>L151+L164</f>
        <v>0</v>
      </c>
      <c r="M165" s="74" t="s">
        <v>123</v>
      </c>
      <c r="N165" s="75"/>
      <c r="O165" s="76" t="s">
        <v>122</v>
      </c>
      <c r="P165" s="77">
        <f>P151+P164</f>
        <v>0</v>
      </c>
      <c r="Q165" s="78">
        <f t="shared" ref="Q165:AA165" si="53">Q151+Q164</f>
        <v>0</v>
      </c>
      <c r="R165" s="77" t="e">
        <f t="shared" si="53"/>
        <v>#REF!</v>
      </c>
      <c r="S165" s="78" t="e">
        <f t="shared" si="53"/>
        <v>#REF!</v>
      </c>
      <c r="T165" s="77">
        <f t="shared" si="53"/>
        <v>0</v>
      </c>
      <c r="U165" s="78">
        <f t="shared" si="53"/>
        <v>0</v>
      </c>
      <c r="V165" s="77">
        <f t="shared" si="53"/>
        <v>0</v>
      </c>
      <c r="W165" s="78">
        <f t="shared" si="53"/>
        <v>0</v>
      </c>
      <c r="X165" s="77" t="e">
        <f t="shared" si="53"/>
        <v>#REF!</v>
      </c>
      <c r="Y165" s="78" t="e">
        <f t="shared" si="53"/>
        <v>#REF!</v>
      </c>
      <c r="Z165" s="77">
        <f t="shared" si="53"/>
        <v>0</v>
      </c>
      <c r="AA165" s="78">
        <f t="shared" si="53"/>
        <v>0</v>
      </c>
    </row>
    <row r="166" spans="1:29" ht="12.75" hidden="1" customHeight="1" x14ac:dyDescent="0.2">
      <c r="A166" s="264" t="s">
        <v>292</v>
      </c>
      <c r="B166" s="264"/>
      <c r="C166" s="264"/>
      <c r="D166" s="264"/>
      <c r="E166" s="264"/>
      <c r="F166" s="264"/>
      <c r="G166" s="264"/>
      <c r="H166" s="264"/>
      <c r="I166" s="264"/>
      <c r="J166" s="264"/>
      <c r="K166" s="264"/>
      <c r="L166" s="79">
        <f>P165</f>
        <v>0</v>
      </c>
      <c r="M166" s="80">
        <f>Q165</f>
        <v>0</v>
      </c>
      <c r="N166" s="75"/>
    </row>
    <row r="167" spans="1:29" ht="12.75" hidden="1" customHeight="1" x14ac:dyDescent="0.2">
      <c r="A167" s="264" t="s">
        <v>193</v>
      </c>
      <c r="B167" s="264"/>
      <c r="C167" s="264"/>
      <c r="D167" s="264"/>
      <c r="E167" s="264"/>
      <c r="F167" s="264"/>
      <c r="G167" s="264"/>
      <c r="H167" s="264"/>
      <c r="I167" s="264"/>
      <c r="J167" s="264"/>
      <c r="K167" s="264"/>
      <c r="L167" s="79">
        <f>T165</f>
        <v>0</v>
      </c>
      <c r="M167" s="80">
        <f>U165</f>
        <v>0</v>
      </c>
      <c r="N167" s="75"/>
    </row>
    <row r="168" spans="1:29" ht="12.75" hidden="1" customHeight="1" x14ac:dyDescent="0.2">
      <c r="A168" s="264" t="s">
        <v>293</v>
      </c>
      <c r="B168" s="264"/>
      <c r="C168" s="264"/>
      <c r="D168" s="264"/>
      <c r="E168" s="264"/>
      <c r="F168" s="264"/>
      <c r="G168" s="264"/>
      <c r="H168" s="264"/>
      <c r="I168" s="264"/>
      <c r="J168" s="264"/>
      <c r="K168" s="264"/>
      <c r="L168" s="79">
        <f>V165</f>
        <v>0</v>
      </c>
      <c r="M168" s="80">
        <f>W165</f>
        <v>0</v>
      </c>
      <c r="N168" s="75"/>
      <c r="U168" s="194"/>
    </row>
    <row r="169" spans="1:29" ht="12.75" hidden="1" customHeight="1" x14ac:dyDescent="0.2">
      <c r="A169" s="264" t="s">
        <v>270</v>
      </c>
      <c r="B169" s="264"/>
      <c r="C169" s="264"/>
      <c r="D169" s="264"/>
      <c r="E169" s="264"/>
      <c r="F169" s="264"/>
      <c r="G169" s="264"/>
      <c r="H169" s="264"/>
      <c r="I169" s="264"/>
      <c r="J169" s="264"/>
      <c r="K169" s="264"/>
      <c r="L169" s="79">
        <f>Z165</f>
        <v>0</v>
      </c>
      <c r="M169" s="80">
        <f>AA165</f>
        <v>0</v>
      </c>
      <c r="N169" s="75"/>
    </row>
    <row r="170" spans="1:29" ht="12.75" hidden="1" customHeight="1" x14ac:dyDescent="0.2">
      <c r="A170" s="284" t="s">
        <v>258</v>
      </c>
      <c r="B170" s="284"/>
      <c r="C170" s="284"/>
      <c r="D170" s="284"/>
      <c r="E170" s="284"/>
      <c r="F170" s="284"/>
      <c r="G170" s="284"/>
      <c r="H170" s="284"/>
      <c r="I170" s="284"/>
      <c r="J170" s="284"/>
      <c r="K170" s="284"/>
      <c r="L170" s="81">
        <f>SUM(L166:L169)</f>
        <v>0</v>
      </c>
      <c r="M170" s="82">
        <f>SUM(M166:M169)</f>
        <v>0</v>
      </c>
      <c r="N170" s="83"/>
    </row>
    <row r="171" spans="1:29" hidden="1" x14ac:dyDescent="0.2">
      <c r="A171" s="84"/>
      <c r="B171" s="85"/>
      <c r="C171" s="86"/>
      <c r="D171" s="86"/>
      <c r="E171" s="87"/>
      <c r="F171" s="87"/>
      <c r="G171" s="87"/>
      <c r="H171" s="87"/>
      <c r="I171" s="87"/>
      <c r="J171" s="87"/>
      <c r="K171" s="88"/>
      <c r="L171" s="89"/>
      <c r="M171" s="90"/>
      <c r="N171" s="75"/>
    </row>
    <row r="172" spans="1:29" hidden="1" x14ac:dyDescent="0.2">
      <c r="A172" s="84"/>
      <c r="B172" s="85"/>
      <c r="C172" s="86"/>
      <c r="D172" s="86"/>
      <c r="E172" s="87"/>
      <c r="F172" s="87"/>
      <c r="G172" s="87"/>
      <c r="H172" s="87"/>
      <c r="I172" s="87"/>
      <c r="J172" s="87"/>
      <c r="K172" s="88"/>
      <c r="L172" s="89"/>
      <c r="M172" s="90"/>
      <c r="N172" s="75"/>
    </row>
    <row r="173" spans="1:29" hidden="1" x14ac:dyDescent="0.2">
      <c r="A173" s="84"/>
      <c r="B173" s="85"/>
      <c r="C173" s="86"/>
      <c r="D173" s="86"/>
      <c r="E173" s="87"/>
      <c r="F173" s="87"/>
      <c r="G173" s="87"/>
      <c r="H173" s="87"/>
      <c r="I173" s="87"/>
      <c r="J173" s="87"/>
      <c r="K173" s="88"/>
      <c r="L173" s="89"/>
      <c r="M173" s="90"/>
      <c r="N173" s="75"/>
    </row>
    <row r="174" spans="1:29" hidden="1" x14ac:dyDescent="0.2">
      <c r="A174" s="84"/>
      <c r="B174" s="85"/>
      <c r="C174" s="86"/>
      <c r="D174" s="86"/>
      <c r="E174" s="87"/>
      <c r="F174" s="87"/>
      <c r="G174" s="87"/>
      <c r="H174" s="87"/>
      <c r="I174" s="87"/>
      <c r="J174" s="87"/>
      <c r="K174" s="88"/>
      <c r="L174" s="89"/>
      <c r="M174" s="90"/>
      <c r="N174" s="75"/>
    </row>
    <row r="175" spans="1:29" ht="15" hidden="1" x14ac:dyDescent="0.25">
      <c r="A175" s="266" t="s">
        <v>124</v>
      </c>
      <c r="B175" s="267"/>
      <c r="C175" s="267"/>
      <c r="D175" s="267"/>
      <c r="E175" s="267"/>
      <c r="F175" s="88"/>
      <c r="G175" s="88"/>
      <c r="H175" s="88"/>
      <c r="I175" s="88"/>
      <c r="J175" s="88"/>
      <c r="K175" s="88"/>
      <c r="L175" s="91"/>
      <c r="M175" s="92"/>
      <c r="N175" s="93"/>
    </row>
    <row r="176" spans="1:29" ht="21" hidden="1" customHeight="1" x14ac:dyDescent="0.2">
      <c r="A176" s="18" t="s">
        <v>3</v>
      </c>
      <c r="B176" s="19" t="s">
        <v>4</v>
      </c>
      <c r="C176" s="94" t="s">
        <v>5</v>
      </c>
      <c r="D176" s="95" t="s">
        <v>6</v>
      </c>
      <c r="E176" s="268" t="s">
        <v>7</v>
      </c>
      <c r="F176" s="268"/>
      <c r="G176" s="268"/>
      <c r="H176" s="95"/>
      <c r="I176" s="95"/>
      <c r="J176" s="96" t="s">
        <v>8</v>
      </c>
      <c r="K176" s="96" t="s">
        <v>125</v>
      </c>
      <c r="L176" s="97" t="s">
        <v>10</v>
      </c>
      <c r="M176" s="9"/>
      <c r="N176" s="98"/>
    </row>
    <row r="177" spans="1:29" ht="22.5" hidden="1" customHeight="1" x14ac:dyDescent="0.2">
      <c r="A177" s="99"/>
      <c r="B177" s="100"/>
      <c r="C177" s="101"/>
      <c r="D177" s="101"/>
      <c r="E177" s="233" t="s">
        <v>290</v>
      </c>
      <c r="F177" s="234" t="s">
        <v>191</v>
      </c>
      <c r="G177" s="234" t="s">
        <v>291</v>
      </c>
      <c r="H177" s="234" t="s">
        <v>187</v>
      </c>
      <c r="I177" s="234" t="s">
        <v>201</v>
      </c>
      <c r="J177" s="102"/>
      <c r="K177" s="102"/>
      <c r="L177" s="103"/>
      <c r="M177" s="104"/>
      <c r="N177" s="18" t="s">
        <v>6</v>
      </c>
      <c r="P177" s="18" t="s">
        <v>184</v>
      </c>
      <c r="Q177" s="18"/>
      <c r="R177" s="237" t="s">
        <v>183</v>
      </c>
      <c r="S177" s="31"/>
      <c r="T177" s="239" t="s">
        <v>191</v>
      </c>
      <c r="U177" s="32"/>
      <c r="V177" s="32" t="s">
        <v>227</v>
      </c>
      <c r="W177" s="32"/>
      <c r="X177" s="32" t="s">
        <v>228</v>
      </c>
      <c r="Y177" s="32"/>
      <c r="Z177" s="32" t="s">
        <v>187</v>
      </c>
      <c r="AA177" s="32"/>
      <c r="AB177" s="32" t="s">
        <v>201</v>
      </c>
      <c r="AC177" s="32"/>
    </row>
    <row r="178" spans="1:29" ht="22.5" hidden="1" customHeight="1" x14ac:dyDescent="0.2">
      <c r="A178" s="33">
        <v>157</v>
      </c>
      <c r="B178" s="209" t="s">
        <v>126</v>
      </c>
      <c r="C178" s="106" t="s">
        <v>16</v>
      </c>
      <c r="D178" s="106">
        <v>9</v>
      </c>
      <c r="E178" s="257">
        <v>20</v>
      </c>
      <c r="F178" s="221"/>
      <c r="G178" s="216">
        <v>0</v>
      </c>
      <c r="H178" s="216">
        <v>35</v>
      </c>
      <c r="I178" s="216"/>
      <c r="J178" s="21">
        <f t="shared" ref="J178:J191" si="54">SUM(E178:I178)</f>
        <v>55</v>
      </c>
      <c r="K178" s="251"/>
      <c r="L178" s="36">
        <f t="shared" ref="L178:L191" si="55">J178*K178</f>
        <v>0</v>
      </c>
      <c r="M178" s="105"/>
      <c r="N178" s="38">
        <v>1.0900000000000001</v>
      </c>
      <c r="P178" s="46">
        <f t="shared" ref="P178:P191" si="56">E178*K178</f>
        <v>0</v>
      </c>
      <c r="Q178" s="47">
        <f t="shared" ref="Q178:Q191" si="57">P178*N178</f>
        <v>0</v>
      </c>
      <c r="R178" s="48" t="e">
        <f>#REF!*K178</f>
        <v>#REF!</v>
      </c>
      <c r="S178" s="49" t="e">
        <f t="shared" ref="S178:S191" si="58">R178*N178</f>
        <v>#REF!</v>
      </c>
      <c r="T178" s="48">
        <f t="shared" ref="T178:T191" si="59">F178*K178</f>
        <v>0</v>
      </c>
      <c r="U178" s="49">
        <f t="shared" ref="U178:U191" si="60">T178*N178</f>
        <v>0</v>
      </c>
      <c r="V178" s="48">
        <f t="shared" ref="V178:V191" si="61">G178*K178</f>
        <v>0</v>
      </c>
      <c r="W178" s="49">
        <f t="shared" ref="W178:W191" si="62">V178*N178</f>
        <v>0</v>
      </c>
      <c r="X178" s="219" t="e">
        <f>+#REF!*K178</f>
        <v>#REF!</v>
      </c>
      <c r="Y178" s="42" t="e">
        <f t="shared" ref="Y178:Y191" si="63">X178*N178</f>
        <v>#REF!</v>
      </c>
      <c r="Z178" s="41">
        <f t="shared" ref="Z178:Z191" si="64">H178*K178</f>
        <v>0</v>
      </c>
      <c r="AA178" s="42">
        <f t="shared" ref="AA178:AA191" si="65">Z178*N178</f>
        <v>0</v>
      </c>
      <c r="AB178" s="207">
        <f t="shared" ref="AB178:AB191" si="66">I178*K178</f>
        <v>0</v>
      </c>
      <c r="AC178" s="208">
        <f t="shared" ref="AC178:AC191" si="67">AB178*N178</f>
        <v>0</v>
      </c>
    </row>
    <row r="179" spans="1:29" hidden="1" x14ac:dyDescent="0.2">
      <c r="A179" s="33">
        <v>158</v>
      </c>
      <c r="B179" s="34" t="s">
        <v>256</v>
      </c>
      <c r="C179" s="35" t="s">
        <v>21</v>
      </c>
      <c r="D179" s="35">
        <v>9</v>
      </c>
      <c r="E179" s="215">
        <v>21540</v>
      </c>
      <c r="F179" s="215"/>
      <c r="G179" s="215">
        <v>240</v>
      </c>
      <c r="H179" s="215"/>
      <c r="I179" s="215"/>
      <c r="J179" s="21">
        <f t="shared" si="54"/>
        <v>21780</v>
      </c>
      <c r="K179" s="251"/>
      <c r="L179" s="36">
        <f t="shared" si="55"/>
        <v>0</v>
      </c>
      <c r="M179" s="105"/>
      <c r="N179" s="38">
        <v>1.0900000000000001</v>
      </c>
      <c r="P179" s="46">
        <f t="shared" si="56"/>
        <v>0</v>
      </c>
      <c r="Q179" s="47">
        <f t="shared" si="57"/>
        <v>0</v>
      </c>
      <c r="R179" s="48" t="e">
        <f>#REF!*K179</f>
        <v>#REF!</v>
      </c>
      <c r="S179" s="49" t="e">
        <f t="shared" si="58"/>
        <v>#REF!</v>
      </c>
      <c r="T179" s="48">
        <f t="shared" si="59"/>
        <v>0</v>
      </c>
      <c r="U179" s="49">
        <f t="shared" si="60"/>
        <v>0</v>
      </c>
      <c r="V179" s="48">
        <f t="shared" si="61"/>
        <v>0</v>
      </c>
      <c r="W179" s="49">
        <f t="shared" si="62"/>
        <v>0</v>
      </c>
      <c r="X179" s="219" t="e">
        <f>+#REF!*K179</f>
        <v>#REF!</v>
      </c>
      <c r="Y179" s="42" t="e">
        <f t="shared" si="63"/>
        <v>#REF!</v>
      </c>
      <c r="Z179" s="41">
        <f t="shared" si="64"/>
        <v>0</v>
      </c>
      <c r="AA179" s="42">
        <f t="shared" si="65"/>
        <v>0</v>
      </c>
      <c r="AB179" s="207">
        <f t="shared" si="66"/>
        <v>0</v>
      </c>
      <c r="AC179" s="208">
        <f t="shared" si="67"/>
        <v>0</v>
      </c>
    </row>
    <row r="180" spans="1:29" hidden="1" x14ac:dyDescent="0.2">
      <c r="A180" s="33">
        <v>159</v>
      </c>
      <c r="B180" s="34" t="s">
        <v>127</v>
      </c>
      <c r="C180" s="35" t="s">
        <v>128</v>
      </c>
      <c r="D180" s="106">
        <v>9</v>
      </c>
      <c r="E180" s="257">
        <v>1305</v>
      </c>
      <c r="F180" s="215"/>
      <c r="G180" s="215">
        <v>360</v>
      </c>
      <c r="H180" s="215">
        <v>450</v>
      </c>
      <c r="I180" s="215"/>
      <c r="J180" s="21">
        <f t="shared" si="54"/>
        <v>2115</v>
      </c>
      <c r="K180" s="251"/>
      <c r="L180" s="36">
        <f t="shared" si="55"/>
        <v>0</v>
      </c>
      <c r="M180" s="105"/>
      <c r="N180" s="38">
        <v>1.0900000000000001</v>
      </c>
      <c r="P180" s="46">
        <f t="shared" si="56"/>
        <v>0</v>
      </c>
      <c r="Q180" s="47">
        <f t="shared" si="57"/>
        <v>0</v>
      </c>
      <c r="R180" s="48" t="e">
        <f>#REF!*K180</f>
        <v>#REF!</v>
      </c>
      <c r="S180" s="49" t="e">
        <f t="shared" si="58"/>
        <v>#REF!</v>
      </c>
      <c r="T180" s="48">
        <f t="shared" si="59"/>
        <v>0</v>
      </c>
      <c r="U180" s="49">
        <f t="shared" si="60"/>
        <v>0</v>
      </c>
      <c r="V180" s="48">
        <f t="shared" si="61"/>
        <v>0</v>
      </c>
      <c r="W180" s="49">
        <f t="shared" si="62"/>
        <v>0</v>
      </c>
      <c r="X180" s="219" t="e">
        <f>+#REF!*K180</f>
        <v>#REF!</v>
      </c>
      <c r="Y180" s="42" t="e">
        <f t="shared" si="63"/>
        <v>#REF!</v>
      </c>
      <c r="Z180" s="41">
        <f t="shared" si="64"/>
        <v>0</v>
      </c>
      <c r="AA180" s="42">
        <f t="shared" si="65"/>
        <v>0</v>
      </c>
      <c r="AB180" s="207">
        <f t="shared" si="66"/>
        <v>0</v>
      </c>
      <c r="AC180" s="208">
        <f t="shared" si="67"/>
        <v>0</v>
      </c>
    </row>
    <row r="181" spans="1:29" hidden="1" x14ac:dyDescent="0.2">
      <c r="A181" s="33">
        <v>160</v>
      </c>
      <c r="B181" s="34" t="s">
        <v>129</v>
      </c>
      <c r="C181" s="35" t="s">
        <v>16</v>
      </c>
      <c r="D181" s="106">
        <v>9</v>
      </c>
      <c r="E181" s="257">
        <v>60</v>
      </c>
      <c r="F181" s="215">
        <v>550</v>
      </c>
      <c r="G181" s="215">
        <v>2</v>
      </c>
      <c r="H181" s="215">
        <v>55</v>
      </c>
      <c r="I181" s="215">
        <v>600</v>
      </c>
      <c r="J181" s="21">
        <f t="shared" si="54"/>
        <v>1267</v>
      </c>
      <c r="K181" s="251"/>
      <c r="L181" s="36">
        <f t="shared" si="55"/>
        <v>0</v>
      </c>
      <c r="M181" s="105"/>
      <c r="N181" s="38">
        <v>1.0900000000000001</v>
      </c>
      <c r="P181" s="46">
        <f t="shared" si="56"/>
        <v>0</v>
      </c>
      <c r="Q181" s="47">
        <f t="shared" si="57"/>
        <v>0</v>
      </c>
      <c r="R181" s="48" t="e">
        <f>#REF!*K181</f>
        <v>#REF!</v>
      </c>
      <c r="S181" s="49" t="e">
        <f t="shared" si="58"/>
        <v>#REF!</v>
      </c>
      <c r="T181" s="48">
        <f t="shared" si="59"/>
        <v>0</v>
      </c>
      <c r="U181" s="49">
        <f t="shared" si="60"/>
        <v>0</v>
      </c>
      <c r="V181" s="48">
        <f t="shared" si="61"/>
        <v>0</v>
      </c>
      <c r="W181" s="49">
        <f t="shared" si="62"/>
        <v>0</v>
      </c>
      <c r="X181" s="219" t="e">
        <f>+#REF!*K181</f>
        <v>#REF!</v>
      </c>
      <c r="Y181" s="42" t="e">
        <f t="shared" si="63"/>
        <v>#REF!</v>
      </c>
      <c r="Z181" s="41">
        <f t="shared" si="64"/>
        <v>0</v>
      </c>
      <c r="AA181" s="42">
        <f t="shared" si="65"/>
        <v>0</v>
      </c>
      <c r="AB181" s="207">
        <f t="shared" si="66"/>
        <v>0</v>
      </c>
      <c r="AC181" s="208">
        <f t="shared" si="67"/>
        <v>0</v>
      </c>
    </row>
    <row r="182" spans="1:29" hidden="1" x14ac:dyDescent="0.2">
      <c r="A182" s="33">
        <v>161</v>
      </c>
      <c r="B182" s="34" t="s">
        <v>197</v>
      </c>
      <c r="C182" s="35" t="s">
        <v>16</v>
      </c>
      <c r="D182" s="35">
        <v>9</v>
      </c>
      <c r="E182" s="257">
        <v>25</v>
      </c>
      <c r="F182" s="215"/>
      <c r="G182" s="215">
        <v>3</v>
      </c>
      <c r="H182" s="215">
        <v>30</v>
      </c>
      <c r="I182" s="215"/>
      <c r="J182" s="21">
        <f t="shared" si="54"/>
        <v>58</v>
      </c>
      <c r="K182" s="251"/>
      <c r="L182" s="36">
        <f t="shared" si="55"/>
        <v>0</v>
      </c>
      <c r="M182" s="105"/>
      <c r="N182" s="38">
        <v>1.0900000000000001</v>
      </c>
      <c r="P182" s="46">
        <f t="shared" si="56"/>
        <v>0</v>
      </c>
      <c r="Q182" s="47">
        <f t="shared" si="57"/>
        <v>0</v>
      </c>
      <c r="R182" s="48" t="e">
        <f>#REF!*K182</f>
        <v>#REF!</v>
      </c>
      <c r="S182" s="49" t="e">
        <f t="shared" si="58"/>
        <v>#REF!</v>
      </c>
      <c r="T182" s="48">
        <f t="shared" si="59"/>
        <v>0</v>
      </c>
      <c r="U182" s="49">
        <f t="shared" si="60"/>
        <v>0</v>
      </c>
      <c r="V182" s="48">
        <f t="shared" si="61"/>
        <v>0</v>
      </c>
      <c r="W182" s="49">
        <f t="shared" si="62"/>
        <v>0</v>
      </c>
      <c r="X182" s="219" t="e">
        <f>+#REF!*K182</f>
        <v>#REF!</v>
      </c>
      <c r="Y182" s="42" t="e">
        <f t="shared" si="63"/>
        <v>#REF!</v>
      </c>
      <c r="Z182" s="41">
        <f t="shared" si="64"/>
        <v>0</v>
      </c>
      <c r="AA182" s="42">
        <f t="shared" si="65"/>
        <v>0</v>
      </c>
      <c r="AB182" s="207">
        <f t="shared" si="66"/>
        <v>0</v>
      </c>
      <c r="AC182" s="208">
        <f t="shared" si="67"/>
        <v>0</v>
      </c>
    </row>
    <row r="183" spans="1:29" hidden="1" x14ac:dyDescent="0.2">
      <c r="A183" s="33">
        <v>162</v>
      </c>
      <c r="B183" s="34" t="s">
        <v>130</v>
      </c>
      <c r="C183" s="35" t="s">
        <v>16</v>
      </c>
      <c r="D183" s="35">
        <v>9</v>
      </c>
      <c r="E183" s="257">
        <v>15</v>
      </c>
      <c r="F183" s="215"/>
      <c r="G183" s="215">
        <v>2</v>
      </c>
      <c r="H183" s="215">
        <v>15</v>
      </c>
      <c r="I183" s="215"/>
      <c r="J183" s="21">
        <f t="shared" si="54"/>
        <v>32</v>
      </c>
      <c r="K183" s="251"/>
      <c r="L183" s="36">
        <f t="shared" si="55"/>
        <v>0</v>
      </c>
      <c r="M183" s="105"/>
      <c r="N183" s="38">
        <v>1.0900000000000001</v>
      </c>
      <c r="P183" s="46">
        <f t="shared" si="56"/>
        <v>0</v>
      </c>
      <c r="Q183" s="47">
        <f t="shared" si="57"/>
        <v>0</v>
      </c>
      <c r="R183" s="48" t="e">
        <f>#REF!*K183</f>
        <v>#REF!</v>
      </c>
      <c r="S183" s="49" t="e">
        <f t="shared" si="58"/>
        <v>#REF!</v>
      </c>
      <c r="T183" s="48">
        <f t="shared" si="59"/>
        <v>0</v>
      </c>
      <c r="U183" s="49">
        <f t="shared" si="60"/>
        <v>0</v>
      </c>
      <c r="V183" s="48">
        <f t="shared" si="61"/>
        <v>0</v>
      </c>
      <c r="W183" s="49">
        <f t="shared" si="62"/>
        <v>0</v>
      </c>
      <c r="X183" s="219" t="e">
        <f>+#REF!*K183</f>
        <v>#REF!</v>
      </c>
      <c r="Y183" s="42" t="e">
        <f t="shared" si="63"/>
        <v>#REF!</v>
      </c>
      <c r="Z183" s="41">
        <f t="shared" si="64"/>
        <v>0</v>
      </c>
      <c r="AA183" s="42">
        <f t="shared" si="65"/>
        <v>0</v>
      </c>
      <c r="AB183" s="207">
        <f t="shared" si="66"/>
        <v>0</v>
      </c>
      <c r="AC183" s="208">
        <f t="shared" si="67"/>
        <v>0</v>
      </c>
    </row>
    <row r="184" spans="1:29" hidden="1" x14ac:dyDescent="0.2">
      <c r="A184" s="33">
        <v>163</v>
      </c>
      <c r="B184" s="34" t="s">
        <v>131</v>
      </c>
      <c r="C184" s="35" t="s">
        <v>16</v>
      </c>
      <c r="D184" s="35">
        <v>9</v>
      </c>
      <c r="E184" s="257">
        <v>70</v>
      </c>
      <c r="F184" s="215">
        <v>550</v>
      </c>
      <c r="G184" s="215">
        <v>25</v>
      </c>
      <c r="H184" s="215">
        <v>8</v>
      </c>
      <c r="I184" s="215">
        <v>300</v>
      </c>
      <c r="J184" s="21">
        <f t="shared" si="54"/>
        <v>953</v>
      </c>
      <c r="K184" s="251"/>
      <c r="L184" s="36">
        <f t="shared" si="55"/>
        <v>0</v>
      </c>
      <c r="M184" s="105"/>
      <c r="N184" s="38">
        <v>1.0900000000000001</v>
      </c>
      <c r="P184" s="46">
        <f t="shared" si="56"/>
        <v>0</v>
      </c>
      <c r="Q184" s="47">
        <f t="shared" si="57"/>
        <v>0</v>
      </c>
      <c r="R184" s="48" t="e">
        <f>#REF!*K184</f>
        <v>#REF!</v>
      </c>
      <c r="S184" s="49" t="e">
        <f t="shared" si="58"/>
        <v>#REF!</v>
      </c>
      <c r="T184" s="48">
        <f t="shared" si="59"/>
        <v>0</v>
      </c>
      <c r="U184" s="49">
        <f t="shared" si="60"/>
        <v>0</v>
      </c>
      <c r="V184" s="48">
        <f t="shared" si="61"/>
        <v>0</v>
      </c>
      <c r="W184" s="49">
        <f t="shared" si="62"/>
        <v>0</v>
      </c>
      <c r="X184" s="219" t="e">
        <f>+#REF!*K184</f>
        <v>#REF!</v>
      </c>
      <c r="Y184" s="42" t="e">
        <f t="shared" si="63"/>
        <v>#REF!</v>
      </c>
      <c r="Z184" s="41">
        <f t="shared" si="64"/>
        <v>0</v>
      </c>
      <c r="AA184" s="42">
        <f t="shared" si="65"/>
        <v>0</v>
      </c>
      <c r="AB184" s="207">
        <f t="shared" si="66"/>
        <v>0</v>
      </c>
      <c r="AC184" s="208">
        <f t="shared" si="67"/>
        <v>0</v>
      </c>
    </row>
    <row r="185" spans="1:29" hidden="1" x14ac:dyDescent="0.2">
      <c r="A185" s="33">
        <v>164</v>
      </c>
      <c r="B185" s="34" t="s">
        <v>132</v>
      </c>
      <c r="C185" s="35" t="s">
        <v>16</v>
      </c>
      <c r="D185" s="35">
        <v>9</v>
      </c>
      <c r="E185" s="257">
        <v>70</v>
      </c>
      <c r="F185" s="215">
        <v>550</v>
      </c>
      <c r="G185" s="215">
        <v>25</v>
      </c>
      <c r="H185" s="215">
        <v>8</v>
      </c>
      <c r="I185" s="215">
        <v>300</v>
      </c>
      <c r="J185" s="21">
        <f t="shared" si="54"/>
        <v>953</v>
      </c>
      <c r="K185" s="251"/>
      <c r="L185" s="36">
        <f t="shared" si="55"/>
        <v>0</v>
      </c>
      <c r="M185" s="105"/>
      <c r="N185" s="38">
        <v>1.0900000000000001</v>
      </c>
      <c r="P185" s="46">
        <f t="shared" si="56"/>
        <v>0</v>
      </c>
      <c r="Q185" s="47">
        <f t="shared" si="57"/>
        <v>0</v>
      </c>
      <c r="R185" s="48" t="e">
        <f>#REF!*K185</f>
        <v>#REF!</v>
      </c>
      <c r="S185" s="49" t="e">
        <f t="shared" si="58"/>
        <v>#REF!</v>
      </c>
      <c r="T185" s="48">
        <f t="shared" si="59"/>
        <v>0</v>
      </c>
      <c r="U185" s="49">
        <f t="shared" si="60"/>
        <v>0</v>
      </c>
      <c r="V185" s="48">
        <f t="shared" si="61"/>
        <v>0</v>
      </c>
      <c r="W185" s="49">
        <f t="shared" si="62"/>
        <v>0</v>
      </c>
      <c r="X185" s="219" t="e">
        <f>+#REF!*K185</f>
        <v>#REF!</v>
      </c>
      <c r="Y185" s="42" t="e">
        <f t="shared" si="63"/>
        <v>#REF!</v>
      </c>
      <c r="Z185" s="41">
        <f t="shared" si="64"/>
        <v>0</v>
      </c>
      <c r="AA185" s="42">
        <f t="shared" si="65"/>
        <v>0</v>
      </c>
      <c r="AB185" s="207">
        <f t="shared" si="66"/>
        <v>0</v>
      </c>
      <c r="AC185" s="208">
        <f t="shared" si="67"/>
        <v>0</v>
      </c>
    </row>
    <row r="186" spans="1:29" hidden="1" x14ac:dyDescent="0.2">
      <c r="A186" s="213">
        <v>165</v>
      </c>
      <c r="B186" s="43" t="s">
        <v>196</v>
      </c>
      <c r="C186" s="210" t="s">
        <v>16</v>
      </c>
      <c r="D186" s="210">
        <v>9</v>
      </c>
      <c r="E186" s="210">
        <v>0</v>
      </c>
      <c r="F186" s="241"/>
      <c r="G186" s="241">
        <v>0</v>
      </c>
      <c r="H186" s="241"/>
      <c r="I186" s="241"/>
      <c r="J186" s="21">
        <f t="shared" si="54"/>
        <v>0</v>
      </c>
      <c r="K186" s="251"/>
      <c r="L186" s="211">
        <f t="shared" si="55"/>
        <v>0</v>
      </c>
      <c r="M186" s="105"/>
      <c r="N186" s="38">
        <v>1.0900000000000001</v>
      </c>
      <c r="P186" s="46">
        <f t="shared" si="56"/>
        <v>0</v>
      </c>
      <c r="Q186" s="47">
        <f t="shared" si="57"/>
        <v>0</v>
      </c>
      <c r="R186" s="48" t="e">
        <f>#REF!*K186</f>
        <v>#REF!</v>
      </c>
      <c r="S186" s="49" t="e">
        <f t="shared" si="58"/>
        <v>#REF!</v>
      </c>
      <c r="T186" s="48">
        <f t="shared" si="59"/>
        <v>0</v>
      </c>
      <c r="U186" s="49">
        <f t="shared" si="60"/>
        <v>0</v>
      </c>
      <c r="V186" s="48">
        <f t="shared" si="61"/>
        <v>0</v>
      </c>
      <c r="W186" s="49">
        <f t="shared" si="62"/>
        <v>0</v>
      </c>
      <c r="X186" s="219" t="e">
        <f>+#REF!*K186</f>
        <v>#REF!</v>
      </c>
      <c r="Y186" s="42" t="e">
        <f t="shared" si="63"/>
        <v>#REF!</v>
      </c>
      <c r="Z186" s="41">
        <f t="shared" si="64"/>
        <v>0</v>
      </c>
      <c r="AA186" s="42">
        <f t="shared" si="65"/>
        <v>0</v>
      </c>
      <c r="AB186" s="207">
        <f t="shared" si="66"/>
        <v>0</v>
      </c>
      <c r="AC186" s="208">
        <f t="shared" si="67"/>
        <v>0</v>
      </c>
    </row>
    <row r="187" spans="1:29" hidden="1" x14ac:dyDescent="0.2">
      <c r="A187" s="33">
        <v>166</v>
      </c>
      <c r="B187" s="34" t="s">
        <v>283</v>
      </c>
      <c r="C187" s="35" t="s">
        <v>21</v>
      </c>
      <c r="D187" s="35">
        <v>9</v>
      </c>
      <c r="E187" s="257">
        <v>0</v>
      </c>
      <c r="F187" s="215"/>
      <c r="G187" s="215">
        <v>4</v>
      </c>
      <c r="H187" s="215">
        <v>70</v>
      </c>
      <c r="I187" s="215"/>
      <c r="J187" s="21">
        <f t="shared" si="54"/>
        <v>74</v>
      </c>
      <c r="K187" s="251"/>
      <c r="L187" s="36">
        <f t="shared" si="55"/>
        <v>0</v>
      </c>
      <c r="M187" s="105"/>
      <c r="N187" s="38">
        <v>1.0900000000000001</v>
      </c>
      <c r="P187" s="46">
        <f t="shared" si="56"/>
        <v>0</v>
      </c>
      <c r="Q187" s="47">
        <f t="shared" si="57"/>
        <v>0</v>
      </c>
      <c r="R187" s="48" t="e">
        <f>#REF!*K187</f>
        <v>#REF!</v>
      </c>
      <c r="S187" s="49" t="e">
        <f t="shared" si="58"/>
        <v>#REF!</v>
      </c>
      <c r="T187" s="48">
        <f t="shared" si="59"/>
        <v>0</v>
      </c>
      <c r="U187" s="49">
        <f t="shared" si="60"/>
        <v>0</v>
      </c>
      <c r="V187" s="48">
        <f t="shared" si="61"/>
        <v>0</v>
      </c>
      <c r="W187" s="49">
        <f t="shared" si="62"/>
        <v>0</v>
      </c>
      <c r="X187" s="219" t="e">
        <f>+#REF!*K187</f>
        <v>#REF!</v>
      </c>
      <c r="Y187" s="42" t="e">
        <f t="shared" si="63"/>
        <v>#REF!</v>
      </c>
      <c r="Z187" s="41">
        <f t="shared" si="64"/>
        <v>0</v>
      </c>
      <c r="AA187" s="42">
        <f t="shared" si="65"/>
        <v>0</v>
      </c>
      <c r="AB187" s="207">
        <f t="shared" si="66"/>
        <v>0</v>
      </c>
      <c r="AC187" s="208">
        <f t="shared" si="67"/>
        <v>0</v>
      </c>
    </row>
    <row r="188" spans="1:29" hidden="1" x14ac:dyDescent="0.2">
      <c r="A188" s="33">
        <v>167</v>
      </c>
      <c r="B188" s="34" t="s">
        <v>195</v>
      </c>
      <c r="C188" s="35" t="s">
        <v>16</v>
      </c>
      <c r="D188" s="35">
        <v>9</v>
      </c>
      <c r="E188" s="257">
        <v>0</v>
      </c>
      <c r="F188" s="215"/>
      <c r="G188" s="215">
        <v>2</v>
      </c>
      <c r="H188" s="215">
        <v>8</v>
      </c>
      <c r="I188" s="215"/>
      <c r="J188" s="21">
        <f t="shared" si="54"/>
        <v>10</v>
      </c>
      <c r="K188" s="251"/>
      <c r="L188" s="36">
        <f t="shared" si="55"/>
        <v>0</v>
      </c>
      <c r="M188" s="105"/>
      <c r="N188" s="38">
        <v>1.0900000000000001</v>
      </c>
      <c r="P188" s="46">
        <f t="shared" si="56"/>
        <v>0</v>
      </c>
      <c r="Q188" s="47">
        <f t="shared" si="57"/>
        <v>0</v>
      </c>
      <c r="R188" s="48" t="e">
        <f>#REF!*K188</f>
        <v>#REF!</v>
      </c>
      <c r="S188" s="49" t="e">
        <f t="shared" si="58"/>
        <v>#REF!</v>
      </c>
      <c r="T188" s="48">
        <f t="shared" si="59"/>
        <v>0</v>
      </c>
      <c r="U188" s="49">
        <f t="shared" si="60"/>
        <v>0</v>
      </c>
      <c r="V188" s="48">
        <f t="shared" si="61"/>
        <v>0</v>
      </c>
      <c r="W188" s="49">
        <f t="shared" si="62"/>
        <v>0</v>
      </c>
      <c r="X188" s="219" t="e">
        <f>+#REF!*K188</f>
        <v>#REF!</v>
      </c>
      <c r="Y188" s="42" t="e">
        <f t="shared" si="63"/>
        <v>#REF!</v>
      </c>
      <c r="Z188" s="41">
        <f t="shared" si="64"/>
        <v>0</v>
      </c>
      <c r="AA188" s="42">
        <f t="shared" si="65"/>
        <v>0</v>
      </c>
      <c r="AB188" s="207">
        <f t="shared" si="66"/>
        <v>0</v>
      </c>
      <c r="AC188" s="208">
        <f t="shared" si="67"/>
        <v>0</v>
      </c>
    </row>
    <row r="189" spans="1:29" hidden="1" x14ac:dyDescent="0.2">
      <c r="A189" s="33">
        <v>168</v>
      </c>
      <c r="B189" s="34" t="s">
        <v>133</v>
      </c>
      <c r="C189" s="35" t="s">
        <v>21</v>
      </c>
      <c r="D189" s="35">
        <v>9</v>
      </c>
      <c r="E189" s="257">
        <v>700</v>
      </c>
      <c r="F189" s="215"/>
      <c r="G189" s="215">
        <v>350</v>
      </c>
      <c r="H189" s="215"/>
      <c r="I189" s="215"/>
      <c r="J189" s="21">
        <f t="shared" si="54"/>
        <v>1050</v>
      </c>
      <c r="K189" s="251"/>
      <c r="L189" s="36">
        <f t="shared" si="55"/>
        <v>0</v>
      </c>
      <c r="M189" s="105"/>
      <c r="N189" s="38">
        <v>1.0900000000000001</v>
      </c>
      <c r="P189" s="46">
        <f t="shared" si="56"/>
        <v>0</v>
      </c>
      <c r="Q189" s="47">
        <f t="shared" si="57"/>
        <v>0</v>
      </c>
      <c r="R189" s="48" t="e">
        <f>#REF!*K189</f>
        <v>#REF!</v>
      </c>
      <c r="S189" s="49" t="e">
        <f t="shared" si="58"/>
        <v>#REF!</v>
      </c>
      <c r="T189" s="48">
        <f t="shared" si="59"/>
        <v>0</v>
      </c>
      <c r="U189" s="49">
        <f t="shared" si="60"/>
        <v>0</v>
      </c>
      <c r="V189" s="48">
        <f t="shared" si="61"/>
        <v>0</v>
      </c>
      <c r="W189" s="49">
        <f t="shared" si="62"/>
        <v>0</v>
      </c>
      <c r="X189" s="219" t="e">
        <f>+#REF!*K189</f>
        <v>#REF!</v>
      </c>
      <c r="Y189" s="42" t="e">
        <f t="shared" si="63"/>
        <v>#REF!</v>
      </c>
      <c r="Z189" s="41">
        <f t="shared" si="64"/>
        <v>0</v>
      </c>
      <c r="AA189" s="42">
        <f t="shared" si="65"/>
        <v>0</v>
      </c>
      <c r="AB189" s="207">
        <f t="shared" si="66"/>
        <v>0</v>
      </c>
      <c r="AC189" s="208">
        <f t="shared" si="67"/>
        <v>0</v>
      </c>
    </row>
    <row r="190" spans="1:29" hidden="1" x14ac:dyDescent="0.2">
      <c r="A190" s="33">
        <v>169</v>
      </c>
      <c r="B190" s="34" t="s">
        <v>190</v>
      </c>
      <c r="C190" s="35" t="s">
        <v>21</v>
      </c>
      <c r="D190" s="35">
        <v>9</v>
      </c>
      <c r="E190" s="257">
        <v>1200</v>
      </c>
      <c r="F190" s="215">
        <v>600</v>
      </c>
      <c r="G190" s="215">
        <v>190</v>
      </c>
      <c r="H190" s="215">
        <v>20</v>
      </c>
      <c r="I190" s="215">
        <v>1200</v>
      </c>
      <c r="J190" s="21">
        <f t="shared" si="54"/>
        <v>3210</v>
      </c>
      <c r="K190" s="251"/>
      <c r="L190" s="36">
        <f t="shared" si="55"/>
        <v>0</v>
      </c>
      <c r="M190" s="105"/>
      <c r="N190" s="38">
        <v>1.0900000000000001</v>
      </c>
      <c r="P190" s="46">
        <f t="shared" si="56"/>
        <v>0</v>
      </c>
      <c r="Q190" s="47">
        <f t="shared" si="57"/>
        <v>0</v>
      </c>
      <c r="R190" s="48" t="e">
        <f>#REF!*K190</f>
        <v>#REF!</v>
      </c>
      <c r="S190" s="49" t="e">
        <f t="shared" si="58"/>
        <v>#REF!</v>
      </c>
      <c r="T190" s="48">
        <f t="shared" si="59"/>
        <v>0</v>
      </c>
      <c r="U190" s="49">
        <f t="shared" si="60"/>
        <v>0</v>
      </c>
      <c r="V190" s="48">
        <f t="shared" si="61"/>
        <v>0</v>
      </c>
      <c r="W190" s="49">
        <f t="shared" si="62"/>
        <v>0</v>
      </c>
      <c r="X190" s="219" t="e">
        <f>+#REF!*K190</f>
        <v>#REF!</v>
      </c>
      <c r="Y190" s="42" t="e">
        <f t="shared" si="63"/>
        <v>#REF!</v>
      </c>
      <c r="Z190" s="41">
        <f t="shared" si="64"/>
        <v>0</v>
      </c>
      <c r="AA190" s="42">
        <f t="shared" si="65"/>
        <v>0</v>
      </c>
      <c r="AB190" s="207">
        <f t="shared" si="66"/>
        <v>0</v>
      </c>
      <c r="AC190" s="208">
        <f t="shared" si="67"/>
        <v>0</v>
      </c>
    </row>
    <row r="191" spans="1:29" ht="12" hidden="1" customHeight="1" x14ac:dyDescent="0.2">
      <c r="A191" s="33">
        <v>170</v>
      </c>
      <c r="B191" s="107" t="s">
        <v>134</v>
      </c>
      <c r="C191" s="108" t="s">
        <v>16</v>
      </c>
      <c r="D191" s="109">
        <v>9</v>
      </c>
      <c r="E191" s="259">
        <v>20</v>
      </c>
      <c r="F191" s="217"/>
      <c r="G191" s="217">
        <v>2</v>
      </c>
      <c r="H191" s="217">
        <v>10</v>
      </c>
      <c r="I191" s="217"/>
      <c r="J191" s="21">
        <f t="shared" si="54"/>
        <v>32</v>
      </c>
      <c r="K191" s="251"/>
      <c r="L191" s="36">
        <f t="shared" si="55"/>
        <v>0</v>
      </c>
      <c r="M191" s="105"/>
      <c r="N191" s="38">
        <v>1.0900000000000001</v>
      </c>
      <c r="P191" s="46">
        <f t="shared" si="56"/>
        <v>0</v>
      </c>
      <c r="Q191" s="47">
        <f t="shared" si="57"/>
        <v>0</v>
      </c>
      <c r="R191" s="48" t="e">
        <f>#REF!*K191</f>
        <v>#REF!</v>
      </c>
      <c r="S191" s="49" t="e">
        <f t="shared" si="58"/>
        <v>#REF!</v>
      </c>
      <c r="T191" s="48">
        <f t="shared" si="59"/>
        <v>0</v>
      </c>
      <c r="U191" s="49">
        <f t="shared" si="60"/>
        <v>0</v>
      </c>
      <c r="V191" s="48">
        <f t="shared" si="61"/>
        <v>0</v>
      </c>
      <c r="W191" s="49">
        <f t="shared" si="62"/>
        <v>0</v>
      </c>
      <c r="X191" s="219" t="e">
        <f>+#REF!*K191</f>
        <v>#REF!</v>
      </c>
      <c r="Y191" s="42" t="e">
        <f t="shared" si="63"/>
        <v>#REF!</v>
      </c>
      <c r="Z191" s="41">
        <f t="shared" si="64"/>
        <v>0</v>
      </c>
      <c r="AA191" s="42">
        <f t="shared" si="65"/>
        <v>0</v>
      </c>
      <c r="AB191" s="207">
        <f t="shared" si="66"/>
        <v>0</v>
      </c>
      <c r="AC191" s="208">
        <f t="shared" si="67"/>
        <v>0</v>
      </c>
    </row>
    <row r="192" spans="1:29" ht="33.75" hidden="1" x14ac:dyDescent="0.2">
      <c r="A192" s="61"/>
      <c r="B192" s="110"/>
      <c r="C192" s="111"/>
      <c r="D192" s="112" t="s">
        <v>57</v>
      </c>
      <c r="E192" s="71">
        <f>SUM(E178:E191)</f>
        <v>25025</v>
      </c>
      <c r="F192" s="71">
        <f t="shared" ref="F192:I192" si="68">SUM(F178:F191)</f>
        <v>2250</v>
      </c>
      <c r="G192" s="71">
        <f t="shared" si="68"/>
        <v>1205</v>
      </c>
      <c r="H192" s="71">
        <f t="shared" si="68"/>
        <v>709</v>
      </c>
      <c r="I192" s="71">
        <f t="shared" si="68"/>
        <v>2400</v>
      </c>
      <c r="J192" s="71">
        <f>SUM(J178:J191)</f>
        <v>31589</v>
      </c>
      <c r="K192" s="73"/>
      <c r="L192" s="73">
        <f>SUM(L178:L191)</f>
        <v>0</v>
      </c>
      <c r="M192" s="113"/>
      <c r="N192" s="114"/>
      <c r="O192" s="59" t="s">
        <v>185</v>
      </c>
      <c r="P192" s="60">
        <f>SUM(P178:P191)</f>
        <v>0</v>
      </c>
      <c r="Q192" s="60">
        <f t="shared" ref="Q192:Y192" si="69">SUM(Q178:Q191)</f>
        <v>0</v>
      </c>
      <c r="R192" s="60" t="e">
        <f t="shared" si="69"/>
        <v>#REF!</v>
      </c>
      <c r="S192" s="60" t="e">
        <f t="shared" si="69"/>
        <v>#REF!</v>
      </c>
      <c r="T192" s="60">
        <f t="shared" si="69"/>
        <v>0</v>
      </c>
      <c r="U192" s="60">
        <f t="shared" si="69"/>
        <v>0</v>
      </c>
      <c r="V192" s="60">
        <f t="shared" si="69"/>
        <v>0</v>
      </c>
      <c r="W192" s="60">
        <f t="shared" si="69"/>
        <v>0</v>
      </c>
      <c r="X192" s="60" t="e">
        <f t="shared" si="69"/>
        <v>#REF!</v>
      </c>
      <c r="Y192" s="60" t="e">
        <f t="shared" si="69"/>
        <v>#REF!</v>
      </c>
      <c r="Z192" s="60">
        <f>SUM(Z178:Z191)</f>
        <v>0</v>
      </c>
      <c r="AA192" s="60">
        <f t="shared" ref="AA192" si="70">SUM(AA178:AA191)</f>
        <v>0</v>
      </c>
      <c r="AB192" s="60">
        <f>SUM(AB178:AB191)</f>
        <v>0</v>
      </c>
      <c r="AC192" s="60">
        <f>SUM(AC178:AC191)</f>
        <v>0</v>
      </c>
    </row>
    <row r="193" spans="1:27" ht="23.25" hidden="1" customHeight="1" x14ac:dyDescent="0.2">
      <c r="A193" s="294"/>
      <c r="B193" s="294"/>
      <c r="C193" s="294"/>
      <c r="D193" s="294"/>
      <c r="E193" s="294"/>
      <c r="F193" s="294"/>
      <c r="G193" s="294"/>
      <c r="H193" s="294"/>
      <c r="I193" s="294"/>
      <c r="J193" s="294"/>
      <c r="K193" s="294"/>
      <c r="L193" s="115"/>
      <c r="M193" s="74" t="s">
        <v>123</v>
      </c>
    </row>
    <row r="194" spans="1:27" ht="15" hidden="1" customHeight="1" x14ac:dyDescent="0.2">
      <c r="A194" s="264" t="s">
        <v>294</v>
      </c>
      <c r="B194" s="264"/>
      <c r="C194" s="264"/>
      <c r="D194" s="264"/>
      <c r="E194" s="264"/>
      <c r="F194" s="264"/>
      <c r="G194" s="264"/>
      <c r="H194" s="264"/>
      <c r="I194" s="264"/>
      <c r="J194" s="264"/>
      <c r="K194" s="264"/>
      <c r="L194" s="79">
        <f>P192</f>
        <v>0</v>
      </c>
      <c r="M194" s="80">
        <f>Q192</f>
        <v>0</v>
      </c>
    </row>
    <row r="195" spans="1:27" ht="15" hidden="1" customHeight="1" x14ac:dyDescent="0.25">
      <c r="A195" s="264" t="s">
        <v>194</v>
      </c>
      <c r="B195" s="264"/>
      <c r="C195" s="264"/>
      <c r="D195" s="264"/>
      <c r="E195" s="264"/>
      <c r="F195" s="264"/>
      <c r="G195" s="264"/>
      <c r="H195" s="264"/>
      <c r="I195" s="264"/>
      <c r="J195" s="264"/>
      <c r="K195" s="264"/>
      <c r="L195" s="79">
        <f>T192</f>
        <v>0</v>
      </c>
      <c r="M195" s="80">
        <f>U192</f>
        <v>0</v>
      </c>
      <c r="N195" s="116"/>
    </row>
    <row r="196" spans="1:27" ht="15" hidden="1" customHeight="1" x14ac:dyDescent="0.25">
      <c r="A196" s="264" t="s">
        <v>293</v>
      </c>
      <c r="B196" s="264"/>
      <c r="C196" s="264"/>
      <c r="D196" s="264"/>
      <c r="E196" s="264"/>
      <c r="F196" s="264"/>
      <c r="G196" s="264"/>
      <c r="H196" s="264"/>
      <c r="I196" s="264"/>
      <c r="J196" s="264"/>
      <c r="K196" s="264"/>
      <c r="L196" s="79">
        <f>V192</f>
        <v>0</v>
      </c>
      <c r="M196" s="80">
        <f>W192</f>
        <v>0</v>
      </c>
      <c r="N196" s="116"/>
    </row>
    <row r="197" spans="1:27" ht="15" hidden="1" customHeight="1" x14ac:dyDescent="0.25">
      <c r="A197" s="295" t="s">
        <v>188</v>
      </c>
      <c r="B197" s="296"/>
      <c r="C197" s="296"/>
      <c r="D197" s="296"/>
      <c r="E197" s="296"/>
      <c r="F197" s="296"/>
      <c r="G197" s="296"/>
      <c r="H197" s="296"/>
      <c r="I197" s="296"/>
      <c r="J197" s="296"/>
      <c r="K197" s="297"/>
      <c r="L197" s="79">
        <f>Z192</f>
        <v>0</v>
      </c>
      <c r="M197" s="80">
        <f>AA192</f>
        <v>0</v>
      </c>
      <c r="N197" s="116"/>
      <c r="P197" s="223" t="s">
        <v>234</v>
      </c>
      <c r="Q197" s="224"/>
      <c r="R197" s="11"/>
    </row>
    <row r="198" spans="1:27" ht="15" hidden="1" customHeight="1" x14ac:dyDescent="0.25">
      <c r="A198" s="295" t="s">
        <v>202</v>
      </c>
      <c r="B198" s="296"/>
      <c r="C198" s="296"/>
      <c r="D198" s="296"/>
      <c r="E198" s="296"/>
      <c r="F198" s="296"/>
      <c r="G198" s="296"/>
      <c r="H198" s="296"/>
      <c r="I198" s="296"/>
      <c r="J198" s="296"/>
      <c r="K198" s="297"/>
      <c r="L198" s="79">
        <f>AB192</f>
        <v>0</v>
      </c>
      <c r="M198" s="80">
        <f>AC192</f>
        <v>0</v>
      </c>
      <c r="N198" s="116"/>
    </row>
    <row r="199" spans="1:27" ht="15" hidden="1" customHeight="1" x14ac:dyDescent="0.25">
      <c r="A199" s="284" t="s">
        <v>135</v>
      </c>
      <c r="B199" s="284"/>
      <c r="C199" s="284"/>
      <c r="D199" s="284"/>
      <c r="E199" s="284"/>
      <c r="F199" s="284"/>
      <c r="G199" s="284"/>
      <c r="H199" s="284"/>
      <c r="I199" s="284"/>
      <c r="J199" s="284"/>
      <c r="K199" s="284"/>
      <c r="L199" s="81">
        <f>SUM(L194:L198)</f>
        <v>0</v>
      </c>
      <c r="M199" s="82">
        <f>SUM(M194:M198)</f>
        <v>0</v>
      </c>
      <c r="N199" s="116"/>
    </row>
    <row r="200" spans="1:27" ht="15" hidden="1" x14ac:dyDescent="0.25">
      <c r="A200" s="84"/>
      <c r="B200" s="117"/>
      <c r="C200" s="118"/>
      <c r="D200" s="119"/>
      <c r="E200" s="120"/>
      <c r="F200" s="88"/>
      <c r="G200" s="88"/>
      <c r="H200" s="88"/>
      <c r="I200" s="88"/>
      <c r="J200" s="88"/>
      <c r="K200" s="88"/>
      <c r="L200" s="121"/>
      <c r="M200" s="122"/>
      <c r="N200" s="116"/>
    </row>
    <row r="201" spans="1:27" ht="15" hidden="1" customHeight="1" x14ac:dyDescent="0.25">
      <c r="A201" s="266" t="s">
        <v>136</v>
      </c>
      <c r="B201" s="267"/>
      <c r="C201" s="267"/>
      <c r="D201" s="246"/>
      <c r="E201" s="123"/>
      <c r="F201" s="124"/>
      <c r="G201" s="124"/>
      <c r="H201" s="124"/>
      <c r="I201" s="124"/>
      <c r="J201" s="124"/>
      <c r="K201" s="124"/>
      <c r="L201" s="125"/>
      <c r="M201" s="90"/>
      <c r="N201" s="116"/>
    </row>
    <row r="202" spans="1:27" ht="21" hidden="1" customHeight="1" x14ac:dyDescent="0.25">
      <c r="A202" s="18" t="s">
        <v>3</v>
      </c>
      <c r="B202" s="19" t="s">
        <v>4</v>
      </c>
      <c r="C202" s="19" t="s">
        <v>5</v>
      </c>
      <c r="D202" s="20" t="s">
        <v>6</v>
      </c>
      <c r="E202" s="286" t="s">
        <v>7</v>
      </c>
      <c r="F202" s="286"/>
      <c r="G202" s="286"/>
      <c r="H202" s="20"/>
      <c r="I202" s="20"/>
      <c r="J202" s="21" t="s">
        <v>8</v>
      </c>
      <c r="K202" s="21" t="s">
        <v>125</v>
      </c>
      <c r="L202" s="22" t="s">
        <v>10</v>
      </c>
      <c r="M202" s="9"/>
      <c r="N202" s="116"/>
    </row>
    <row r="203" spans="1:27" ht="22.5" hidden="1" customHeight="1" x14ac:dyDescent="0.2">
      <c r="A203" s="99"/>
      <c r="B203" s="100"/>
      <c r="C203" s="126"/>
      <c r="D203" s="126"/>
      <c r="E203" s="233" t="s">
        <v>290</v>
      </c>
      <c r="F203" s="234" t="s">
        <v>191</v>
      </c>
      <c r="G203" s="234" t="s">
        <v>291</v>
      </c>
      <c r="H203" s="234" t="s">
        <v>187</v>
      </c>
      <c r="I203" s="234" t="s">
        <v>201</v>
      </c>
      <c r="J203" s="127"/>
      <c r="K203" s="225"/>
      <c r="L203" s="128"/>
      <c r="M203" s="104"/>
      <c r="N203" s="18" t="s">
        <v>6</v>
      </c>
      <c r="P203" s="18" t="s">
        <v>184</v>
      </c>
      <c r="Q203" s="18"/>
      <c r="R203" s="237" t="s">
        <v>183</v>
      </c>
      <c r="S203" s="31"/>
      <c r="T203" s="239" t="s">
        <v>191</v>
      </c>
      <c r="U203" s="32"/>
      <c r="V203" s="32" t="s">
        <v>227</v>
      </c>
      <c r="W203" s="32"/>
      <c r="X203" s="32" t="s">
        <v>228</v>
      </c>
      <c r="Y203" s="32"/>
      <c r="Z203" s="32" t="s">
        <v>187</v>
      </c>
      <c r="AA203" s="32"/>
    </row>
    <row r="204" spans="1:27" hidden="1" x14ac:dyDescent="0.2">
      <c r="A204" s="33">
        <v>171</v>
      </c>
      <c r="B204" s="34" t="s">
        <v>268</v>
      </c>
      <c r="C204" s="35" t="s">
        <v>16</v>
      </c>
      <c r="D204" s="35">
        <v>9</v>
      </c>
      <c r="E204" s="257">
        <v>3000</v>
      </c>
      <c r="F204" s="215"/>
      <c r="G204" s="215"/>
      <c r="H204" s="215"/>
      <c r="I204" s="215"/>
      <c r="J204" s="21">
        <f>SUM(E204:I204)</f>
        <v>3000</v>
      </c>
      <c r="K204" s="250"/>
      <c r="L204" s="129">
        <f t="shared" ref="L204:L210" si="71">J204*K204</f>
        <v>0</v>
      </c>
      <c r="M204" s="130"/>
      <c r="N204" s="131">
        <v>1.0900000000000001</v>
      </c>
      <c r="P204" s="46">
        <f t="shared" ref="P204:P210" si="72">E204*K204</f>
        <v>0</v>
      </c>
      <c r="Q204" s="47">
        <f t="shared" ref="Q204:Q210" si="73">P204*N204</f>
        <v>0</v>
      </c>
      <c r="R204" s="48" t="e">
        <f>#REF!*K204</f>
        <v>#REF!</v>
      </c>
      <c r="S204" s="49" t="e">
        <f t="shared" ref="S204:S210" si="74">R204*N204</f>
        <v>#REF!</v>
      </c>
      <c r="T204" s="48">
        <f t="shared" ref="T204:T210" si="75">F204*K204</f>
        <v>0</v>
      </c>
      <c r="U204" s="49">
        <f t="shared" ref="U204:U210" si="76">T204*N204</f>
        <v>0</v>
      </c>
      <c r="V204" s="48">
        <f t="shared" ref="V204:V210" si="77">G204*K204</f>
        <v>0</v>
      </c>
      <c r="W204" s="49">
        <f t="shared" ref="W204:W210" si="78">V204*N204</f>
        <v>0</v>
      </c>
      <c r="X204" s="220"/>
      <c r="Y204" s="49"/>
      <c r="Z204" s="48">
        <f t="shared" ref="Z204:Z210" si="79">J204*M204</f>
        <v>0</v>
      </c>
      <c r="AA204" s="49">
        <f t="shared" ref="AA204:AA210" si="80">Z204*P204</f>
        <v>0</v>
      </c>
    </row>
    <row r="205" spans="1:27" ht="22.5" hidden="1" x14ac:dyDescent="0.2">
      <c r="A205" s="213" t="s">
        <v>297</v>
      </c>
      <c r="B205" s="34" t="s">
        <v>299</v>
      </c>
      <c r="C205" s="35" t="s">
        <v>16</v>
      </c>
      <c r="D205" s="35">
        <v>9</v>
      </c>
      <c r="E205" s="257">
        <v>700</v>
      </c>
      <c r="F205" s="215"/>
      <c r="G205" s="215"/>
      <c r="H205" s="215"/>
      <c r="I205" s="215"/>
      <c r="J205" s="21">
        <f t="shared" ref="J205:J210" si="81">SUM(E205:I205)</f>
        <v>700</v>
      </c>
      <c r="K205" s="250"/>
      <c r="L205" s="129">
        <f t="shared" si="71"/>
        <v>0</v>
      </c>
      <c r="M205" s="130"/>
      <c r="N205" s="131">
        <v>1.0900000000000001</v>
      </c>
      <c r="P205" s="46">
        <f t="shared" si="72"/>
        <v>0</v>
      </c>
      <c r="Q205" s="47">
        <f t="shared" si="73"/>
        <v>0</v>
      </c>
      <c r="R205" s="48" t="e">
        <f>#REF!*K205</f>
        <v>#REF!</v>
      </c>
      <c r="S205" s="49" t="e">
        <f t="shared" si="74"/>
        <v>#REF!</v>
      </c>
      <c r="T205" s="48">
        <f t="shared" si="75"/>
        <v>0</v>
      </c>
      <c r="U205" s="49">
        <f t="shared" si="76"/>
        <v>0</v>
      </c>
      <c r="V205" s="48">
        <f t="shared" si="77"/>
        <v>0</v>
      </c>
      <c r="W205" s="49">
        <f t="shared" si="78"/>
        <v>0</v>
      </c>
      <c r="X205" s="220"/>
      <c r="Y205" s="49"/>
      <c r="Z205" s="48">
        <f t="shared" si="79"/>
        <v>0</v>
      </c>
      <c r="AA205" s="49">
        <f t="shared" si="80"/>
        <v>0</v>
      </c>
    </row>
    <row r="206" spans="1:27" ht="22.5" hidden="1" x14ac:dyDescent="0.2">
      <c r="A206" s="213" t="s">
        <v>298</v>
      </c>
      <c r="B206" s="34" t="s">
        <v>300</v>
      </c>
      <c r="C206" s="35" t="s">
        <v>16</v>
      </c>
      <c r="D206" s="35">
        <v>9</v>
      </c>
      <c r="E206" s="257">
        <v>700</v>
      </c>
      <c r="F206" s="215"/>
      <c r="G206" s="215"/>
      <c r="H206" s="215"/>
      <c r="I206" s="215"/>
      <c r="J206" s="21">
        <f t="shared" si="81"/>
        <v>700</v>
      </c>
      <c r="K206" s="250"/>
      <c r="L206" s="129">
        <f t="shared" si="71"/>
        <v>0</v>
      </c>
      <c r="M206" s="130"/>
      <c r="N206" s="131">
        <v>1.0900000000000001</v>
      </c>
      <c r="P206" s="46">
        <f t="shared" si="72"/>
        <v>0</v>
      </c>
      <c r="Q206" s="47">
        <f t="shared" si="73"/>
        <v>0</v>
      </c>
      <c r="R206" s="48" t="e">
        <f>#REF!*K206</f>
        <v>#REF!</v>
      </c>
      <c r="S206" s="49" t="e">
        <f t="shared" si="74"/>
        <v>#REF!</v>
      </c>
      <c r="T206" s="48">
        <f t="shared" si="75"/>
        <v>0</v>
      </c>
      <c r="U206" s="49">
        <f t="shared" si="76"/>
        <v>0</v>
      </c>
      <c r="V206" s="48">
        <f t="shared" si="77"/>
        <v>0</v>
      </c>
      <c r="W206" s="49">
        <f t="shared" si="78"/>
        <v>0</v>
      </c>
      <c r="X206" s="220"/>
      <c r="Y206" s="49"/>
      <c r="Z206" s="48">
        <f t="shared" si="79"/>
        <v>0</v>
      </c>
      <c r="AA206" s="49">
        <f t="shared" si="80"/>
        <v>0</v>
      </c>
    </row>
    <row r="207" spans="1:27" hidden="1" x14ac:dyDescent="0.2">
      <c r="A207" s="213" t="s">
        <v>301</v>
      </c>
      <c r="B207" s="34" t="s">
        <v>267</v>
      </c>
      <c r="C207" s="35" t="s">
        <v>16</v>
      </c>
      <c r="D207" s="35">
        <v>9</v>
      </c>
      <c r="E207" s="257">
        <v>2500</v>
      </c>
      <c r="F207" s="215"/>
      <c r="G207" s="215"/>
      <c r="H207" s="215"/>
      <c r="I207" s="215"/>
      <c r="J207" s="21">
        <f t="shared" si="81"/>
        <v>2500</v>
      </c>
      <c r="K207" s="250"/>
      <c r="L207" s="129">
        <f t="shared" si="71"/>
        <v>0</v>
      </c>
      <c r="M207" s="130"/>
      <c r="N207" s="131">
        <v>1.0900000000000001</v>
      </c>
      <c r="P207" s="46">
        <f t="shared" si="72"/>
        <v>0</v>
      </c>
      <c r="Q207" s="47">
        <f t="shared" si="73"/>
        <v>0</v>
      </c>
      <c r="R207" s="48" t="e">
        <f>#REF!*K207</f>
        <v>#REF!</v>
      </c>
      <c r="S207" s="49" t="e">
        <f t="shared" si="74"/>
        <v>#REF!</v>
      </c>
      <c r="T207" s="48">
        <f t="shared" si="75"/>
        <v>0</v>
      </c>
      <c r="U207" s="49">
        <f t="shared" si="76"/>
        <v>0</v>
      </c>
      <c r="V207" s="48">
        <f t="shared" si="77"/>
        <v>0</v>
      </c>
      <c r="W207" s="49">
        <f t="shared" si="78"/>
        <v>0</v>
      </c>
      <c r="X207" s="220"/>
      <c r="Y207" s="49"/>
      <c r="Z207" s="48">
        <f t="shared" si="79"/>
        <v>0</v>
      </c>
      <c r="AA207" s="49">
        <f t="shared" si="80"/>
        <v>0</v>
      </c>
    </row>
    <row r="208" spans="1:27" hidden="1" x14ac:dyDescent="0.2">
      <c r="A208" s="213" t="s">
        <v>302</v>
      </c>
      <c r="B208" s="34" t="s">
        <v>303</v>
      </c>
      <c r="C208" s="35" t="s">
        <v>16</v>
      </c>
      <c r="D208" s="35">
        <v>9</v>
      </c>
      <c r="E208" s="257">
        <v>975</v>
      </c>
      <c r="F208" s="215"/>
      <c r="G208" s="215"/>
      <c r="H208" s="215"/>
      <c r="I208" s="215"/>
      <c r="J208" s="21">
        <f t="shared" si="81"/>
        <v>975</v>
      </c>
      <c r="K208" s="250"/>
      <c r="L208" s="129">
        <f t="shared" si="71"/>
        <v>0</v>
      </c>
      <c r="M208" s="130"/>
      <c r="N208" s="131">
        <v>1.0900000000000001</v>
      </c>
      <c r="P208" s="46">
        <f t="shared" si="72"/>
        <v>0</v>
      </c>
      <c r="Q208" s="47">
        <f t="shared" si="73"/>
        <v>0</v>
      </c>
      <c r="R208" s="48" t="e">
        <f>#REF!*K208</f>
        <v>#REF!</v>
      </c>
      <c r="S208" s="49" t="e">
        <f t="shared" si="74"/>
        <v>#REF!</v>
      </c>
      <c r="T208" s="48">
        <f t="shared" si="75"/>
        <v>0</v>
      </c>
      <c r="U208" s="49">
        <f t="shared" si="76"/>
        <v>0</v>
      </c>
      <c r="V208" s="48">
        <f t="shared" si="77"/>
        <v>0</v>
      </c>
      <c r="W208" s="49">
        <f t="shared" si="78"/>
        <v>0</v>
      </c>
      <c r="X208" s="220"/>
      <c r="Y208" s="49"/>
      <c r="Z208" s="48">
        <f t="shared" si="79"/>
        <v>0</v>
      </c>
      <c r="AA208" s="49">
        <f t="shared" si="80"/>
        <v>0</v>
      </c>
    </row>
    <row r="209" spans="1:27" hidden="1" x14ac:dyDescent="0.2">
      <c r="A209" s="33">
        <v>174</v>
      </c>
      <c r="B209" s="34" t="s">
        <v>266</v>
      </c>
      <c r="C209" s="35" t="s">
        <v>16</v>
      </c>
      <c r="D209" s="35">
        <v>9</v>
      </c>
      <c r="E209" s="257">
        <v>12</v>
      </c>
      <c r="F209" s="215"/>
      <c r="G209" s="215"/>
      <c r="H209" s="215"/>
      <c r="I209" s="215"/>
      <c r="J209" s="21">
        <f t="shared" si="81"/>
        <v>12</v>
      </c>
      <c r="K209" s="250"/>
      <c r="L209" s="129">
        <f t="shared" si="71"/>
        <v>0</v>
      </c>
      <c r="M209" s="130"/>
      <c r="N209" s="131">
        <v>1.0900000000000001</v>
      </c>
      <c r="P209" s="46">
        <f t="shared" si="72"/>
        <v>0</v>
      </c>
      <c r="Q209" s="47">
        <f t="shared" si="73"/>
        <v>0</v>
      </c>
      <c r="R209" s="48" t="e">
        <f>#REF!*K209</f>
        <v>#REF!</v>
      </c>
      <c r="S209" s="49" t="e">
        <f t="shared" si="74"/>
        <v>#REF!</v>
      </c>
      <c r="T209" s="48">
        <f t="shared" si="75"/>
        <v>0</v>
      </c>
      <c r="U209" s="49">
        <f t="shared" si="76"/>
        <v>0</v>
      </c>
      <c r="V209" s="48">
        <f t="shared" si="77"/>
        <v>0</v>
      </c>
      <c r="W209" s="49">
        <f t="shared" si="78"/>
        <v>0</v>
      </c>
      <c r="X209" s="220"/>
      <c r="Y209" s="49"/>
      <c r="Z209" s="48">
        <f t="shared" si="79"/>
        <v>0</v>
      </c>
      <c r="AA209" s="49">
        <f t="shared" si="80"/>
        <v>0</v>
      </c>
    </row>
    <row r="210" spans="1:27" hidden="1" x14ac:dyDescent="0.2">
      <c r="A210" s="33">
        <v>175</v>
      </c>
      <c r="B210" s="34" t="s">
        <v>265</v>
      </c>
      <c r="C210" s="35" t="s">
        <v>16</v>
      </c>
      <c r="D210" s="35">
        <v>9</v>
      </c>
      <c r="E210" s="257">
        <v>160</v>
      </c>
      <c r="F210" s="215"/>
      <c r="G210" s="215"/>
      <c r="H210" s="215"/>
      <c r="I210" s="215"/>
      <c r="J210" s="21">
        <f t="shared" si="81"/>
        <v>160</v>
      </c>
      <c r="K210" s="250"/>
      <c r="L210" s="129">
        <f t="shared" si="71"/>
        <v>0</v>
      </c>
      <c r="M210" s="130"/>
      <c r="N210" s="131">
        <v>1.0900000000000001</v>
      </c>
      <c r="P210" s="46">
        <f t="shared" si="72"/>
        <v>0</v>
      </c>
      <c r="Q210" s="47">
        <f t="shared" si="73"/>
        <v>0</v>
      </c>
      <c r="R210" s="48" t="e">
        <f>#REF!*K210</f>
        <v>#REF!</v>
      </c>
      <c r="S210" s="49" t="e">
        <f t="shared" si="74"/>
        <v>#REF!</v>
      </c>
      <c r="T210" s="48">
        <f t="shared" si="75"/>
        <v>0</v>
      </c>
      <c r="U210" s="49">
        <f t="shared" si="76"/>
        <v>0</v>
      </c>
      <c r="V210" s="48">
        <f t="shared" si="77"/>
        <v>0</v>
      </c>
      <c r="W210" s="49">
        <f t="shared" si="78"/>
        <v>0</v>
      </c>
      <c r="X210" s="220"/>
      <c r="Y210" s="49"/>
      <c r="Z210" s="48">
        <f t="shared" si="79"/>
        <v>0</v>
      </c>
      <c r="AA210" s="49">
        <f t="shared" si="80"/>
        <v>0</v>
      </c>
    </row>
    <row r="211" spans="1:27" ht="22.5" hidden="1" x14ac:dyDescent="0.2">
      <c r="A211" s="132"/>
      <c r="B211" s="133"/>
      <c r="C211" s="134"/>
      <c r="D211" s="112" t="s">
        <v>137</v>
      </c>
      <c r="E211" s="71">
        <f t="shared" ref="E211:J211" si="82">SUM(E204:E210)</f>
        <v>8047</v>
      </c>
      <c r="F211" s="71">
        <f t="shared" si="82"/>
        <v>0</v>
      </c>
      <c r="G211" s="71">
        <f t="shared" si="82"/>
        <v>0</v>
      </c>
      <c r="H211" s="71">
        <f t="shared" si="82"/>
        <v>0</v>
      </c>
      <c r="I211" s="71">
        <f t="shared" si="82"/>
        <v>0</v>
      </c>
      <c r="J211" s="71">
        <f t="shared" si="82"/>
        <v>8047</v>
      </c>
      <c r="K211" s="73"/>
      <c r="L211" s="135">
        <f>SUM(L204:L210)</f>
        <v>0</v>
      </c>
      <c r="M211" s="136"/>
      <c r="N211" s="137"/>
      <c r="O211" s="59" t="s">
        <v>185</v>
      </c>
      <c r="P211" s="60">
        <f>SUM(P204:P210)</f>
        <v>0</v>
      </c>
      <c r="Q211" s="60">
        <f t="shared" ref="Q211:W211" si="83">SUM(Q204:Q210)</f>
        <v>0</v>
      </c>
      <c r="R211" s="60" t="e">
        <f t="shared" si="83"/>
        <v>#REF!</v>
      </c>
      <c r="S211" s="60" t="e">
        <f t="shared" si="83"/>
        <v>#REF!</v>
      </c>
      <c r="T211" s="60">
        <f t="shared" si="83"/>
        <v>0</v>
      </c>
      <c r="U211" s="60">
        <f t="shared" si="83"/>
        <v>0</v>
      </c>
      <c r="V211" s="60">
        <f t="shared" si="83"/>
        <v>0</v>
      </c>
      <c r="W211" s="60">
        <f t="shared" si="83"/>
        <v>0</v>
      </c>
      <c r="X211" s="60"/>
      <c r="Y211" s="60"/>
      <c r="Z211" s="60">
        <f t="shared" ref="Z211:AA211" si="84">SUM(Z204:Z210)</f>
        <v>0</v>
      </c>
      <c r="AA211" s="60">
        <f t="shared" si="84"/>
        <v>0</v>
      </c>
    </row>
    <row r="212" spans="1:27" hidden="1" x14ac:dyDescent="0.2">
      <c r="A212" s="263"/>
      <c r="B212" s="263"/>
      <c r="C212" s="263"/>
      <c r="D212" s="263"/>
      <c r="E212" s="263"/>
      <c r="F212" s="263"/>
      <c r="G212" s="263"/>
      <c r="H212" s="263"/>
      <c r="I212" s="263"/>
      <c r="J212" s="263"/>
      <c r="K212" s="263"/>
      <c r="L212" s="138"/>
      <c r="M212" s="74" t="s">
        <v>123</v>
      </c>
      <c r="N212" s="139"/>
    </row>
    <row r="213" spans="1:27" ht="12.75" hidden="1" customHeight="1" x14ac:dyDescent="0.25">
      <c r="A213" s="264" t="s">
        <v>294</v>
      </c>
      <c r="B213" s="264"/>
      <c r="C213" s="264"/>
      <c r="D213" s="264"/>
      <c r="E213" s="264"/>
      <c r="F213" s="264"/>
      <c r="G213" s="264"/>
      <c r="H213" s="264"/>
      <c r="I213" s="264"/>
      <c r="J213" s="264"/>
      <c r="K213" s="264"/>
      <c r="L213" s="79">
        <f>P211</f>
        <v>0</v>
      </c>
      <c r="M213" s="140">
        <f>Q211</f>
        <v>0</v>
      </c>
      <c r="N213" s="168">
        <f>M213-L213</f>
        <v>0</v>
      </c>
    </row>
    <row r="214" spans="1:27" ht="15" hidden="1" customHeight="1" x14ac:dyDescent="0.25">
      <c r="A214" s="284" t="s">
        <v>138</v>
      </c>
      <c r="B214" s="284"/>
      <c r="C214" s="284"/>
      <c r="D214" s="284"/>
      <c r="E214" s="284"/>
      <c r="F214" s="284"/>
      <c r="G214" s="284"/>
      <c r="H214" s="284"/>
      <c r="I214" s="284"/>
      <c r="J214" s="284"/>
      <c r="K214" s="284"/>
      <c r="L214" s="81">
        <f>SUM(L213:L213)</f>
        <v>0</v>
      </c>
      <c r="M214" s="141">
        <f>SUM(M213:M213)</f>
        <v>0</v>
      </c>
      <c r="N214" s="93"/>
    </row>
    <row r="215" spans="1:27" ht="15" hidden="1" x14ac:dyDescent="0.25">
      <c r="A215" s="142"/>
      <c r="B215" s="143"/>
      <c r="C215" s="143"/>
      <c r="D215" s="144"/>
      <c r="E215" s="144"/>
      <c r="F215" s="142"/>
      <c r="G215" s="142"/>
      <c r="H215" s="142"/>
      <c r="I215" s="142"/>
      <c r="J215" s="142"/>
      <c r="K215" s="142"/>
      <c r="L215" s="145"/>
      <c r="M215" s="9"/>
      <c r="N215" s="93"/>
    </row>
    <row r="216" spans="1:27" ht="15" hidden="1" customHeight="1" x14ac:dyDescent="0.25">
      <c r="A216" s="266" t="s">
        <v>139</v>
      </c>
      <c r="B216" s="267"/>
      <c r="C216" s="267"/>
      <c r="D216" s="246"/>
      <c r="E216" s="123"/>
      <c r="F216" s="146"/>
      <c r="G216" s="146"/>
      <c r="H216" s="146"/>
      <c r="I216" s="146"/>
      <c r="J216" s="146"/>
      <c r="K216" s="146"/>
      <c r="L216" s="147"/>
      <c r="M216" s="148"/>
      <c r="N216" s="93"/>
    </row>
    <row r="217" spans="1:27" ht="21" hidden="1" customHeight="1" x14ac:dyDescent="0.2">
      <c r="A217" s="18" t="s">
        <v>3</v>
      </c>
      <c r="B217" s="94" t="s">
        <v>4</v>
      </c>
      <c r="C217" s="94" t="s">
        <v>5</v>
      </c>
      <c r="D217" s="95" t="s">
        <v>6</v>
      </c>
      <c r="E217" s="268" t="s">
        <v>7</v>
      </c>
      <c r="F217" s="268"/>
      <c r="G217" s="268"/>
      <c r="H217" s="95"/>
      <c r="I217" s="95"/>
      <c r="J217" s="96" t="s">
        <v>8</v>
      </c>
      <c r="K217" s="96" t="s">
        <v>125</v>
      </c>
      <c r="L217" s="97" t="s">
        <v>10</v>
      </c>
      <c r="M217" s="149"/>
      <c r="N217" s="150"/>
    </row>
    <row r="218" spans="1:27" ht="24" hidden="1" customHeight="1" x14ac:dyDescent="0.25">
      <c r="A218" s="151"/>
      <c r="B218" s="100"/>
      <c r="C218" s="126"/>
      <c r="D218" s="126"/>
      <c r="E218" s="233" t="s">
        <v>290</v>
      </c>
      <c r="F218" s="234" t="s">
        <v>191</v>
      </c>
      <c r="G218" s="234" t="s">
        <v>291</v>
      </c>
      <c r="H218" s="234" t="s">
        <v>187</v>
      </c>
      <c r="I218" s="234" t="s">
        <v>201</v>
      </c>
      <c r="J218" s="152"/>
      <c r="K218" s="225"/>
      <c r="L218" s="29"/>
      <c r="M218" s="153"/>
      <c r="N218" s="18" t="s">
        <v>6</v>
      </c>
      <c r="P218" s="18" t="s">
        <v>184</v>
      </c>
      <c r="Q218" s="18"/>
      <c r="R218" s="237" t="s">
        <v>183</v>
      </c>
      <c r="S218" s="31"/>
      <c r="T218" s="239" t="s">
        <v>191</v>
      </c>
      <c r="U218" s="32"/>
      <c r="V218" s="32" t="s">
        <v>227</v>
      </c>
      <c r="W218" s="32"/>
      <c r="X218" s="32" t="s">
        <v>228</v>
      </c>
      <c r="Y218" s="32"/>
      <c r="Z218" s="32" t="s">
        <v>187</v>
      </c>
      <c r="AA218" s="32"/>
    </row>
    <row r="219" spans="1:27" ht="14.25" hidden="1" customHeight="1" x14ac:dyDescent="0.2">
      <c r="A219" s="33">
        <v>176</v>
      </c>
      <c r="B219" s="154" t="s">
        <v>140</v>
      </c>
      <c r="C219" s="106" t="s">
        <v>12</v>
      </c>
      <c r="D219" s="106">
        <v>9</v>
      </c>
      <c r="E219" s="257">
        <v>1800</v>
      </c>
      <c r="F219" s="215"/>
      <c r="G219" s="215"/>
      <c r="H219" s="215"/>
      <c r="I219" s="215"/>
      <c r="J219" s="21">
        <f>SUM(E219:I219)</f>
        <v>1800</v>
      </c>
      <c r="K219" s="250"/>
      <c r="L219" s="155">
        <f t="shared" ref="L219:L252" si="85">J219*K219</f>
        <v>0</v>
      </c>
      <c r="M219" s="156"/>
      <c r="N219" s="157">
        <v>1.0900000000000001</v>
      </c>
      <c r="P219" s="46">
        <f t="shared" ref="P219:P252" si="86">E219*K219</f>
        <v>0</v>
      </c>
      <c r="Q219" s="47">
        <f t="shared" ref="Q219:Q252" si="87">P219*N219</f>
        <v>0</v>
      </c>
      <c r="R219" s="48" t="e">
        <f>#REF!*K219</f>
        <v>#REF!</v>
      </c>
      <c r="S219" s="49" t="e">
        <f t="shared" ref="S219:S252" si="88">R219*N219</f>
        <v>#REF!</v>
      </c>
      <c r="T219" s="48">
        <f t="shared" ref="T219:T252" si="89">F219*K219</f>
        <v>0</v>
      </c>
      <c r="U219" s="49">
        <f t="shared" ref="U219:U252" si="90">T219*N219</f>
        <v>0</v>
      </c>
      <c r="V219" s="48">
        <f t="shared" ref="V219:V252" si="91">G219*K219</f>
        <v>0</v>
      </c>
      <c r="W219" s="49">
        <f t="shared" ref="W219:W252" si="92">V219*N219</f>
        <v>0</v>
      </c>
      <c r="X219" s="220"/>
      <c r="Y219" s="49"/>
      <c r="Z219" s="48">
        <f t="shared" ref="Z219:Z252" si="93">J219*M219</f>
        <v>0</v>
      </c>
      <c r="AA219" s="49">
        <f t="shared" ref="AA219:AA252" si="94">Z219*P219</f>
        <v>0</v>
      </c>
    </row>
    <row r="220" spans="1:27" ht="14.25" hidden="1" customHeight="1" x14ac:dyDescent="0.2">
      <c r="A220" s="33">
        <v>177</v>
      </c>
      <c r="B220" s="154" t="s">
        <v>141</v>
      </c>
      <c r="C220" s="106" t="s">
        <v>16</v>
      </c>
      <c r="D220" s="106">
        <v>9</v>
      </c>
      <c r="E220" s="257">
        <v>80</v>
      </c>
      <c r="F220" s="215"/>
      <c r="G220" s="215"/>
      <c r="H220" s="215"/>
      <c r="I220" s="215"/>
      <c r="J220" s="21">
        <f t="shared" ref="J220:J252" si="95">SUM(E220:I220)</f>
        <v>80</v>
      </c>
      <c r="K220" s="250"/>
      <c r="L220" s="155">
        <f t="shared" si="85"/>
        <v>0</v>
      </c>
      <c r="M220" s="156"/>
      <c r="N220" s="157">
        <v>1.0900000000000001</v>
      </c>
      <c r="P220" s="46">
        <f t="shared" si="86"/>
        <v>0</v>
      </c>
      <c r="Q220" s="47">
        <f t="shared" si="87"/>
        <v>0</v>
      </c>
      <c r="R220" s="48" t="e">
        <f>#REF!*K220</f>
        <v>#REF!</v>
      </c>
      <c r="S220" s="49" t="e">
        <f t="shared" si="88"/>
        <v>#REF!</v>
      </c>
      <c r="T220" s="48">
        <f t="shared" si="89"/>
        <v>0</v>
      </c>
      <c r="U220" s="49">
        <f t="shared" si="90"/>
        <v>0</v>
      </c>
      <c r="V220" s="48">
        <f t="shared" si="91"/>
        <v>0</v>
      </c>
      <c r="W220" s="49">
        <f t="shared" si="92"/>
        <v>0</v>
      </c>
      <c r="X220" s="220"/>
      <c r="Y220" s="49"/>
      <c r="Z220" s="48">
        <f t="shared" si="93"/>
        <v>0</v>
      </c>
      <c r="AA220" s="49">
        <f t="shared" si="94"/>
        <v>0</v>
      </c>
    </row>
    <row r="221" spans="1:27" ht="14.25" hidden="1" customHeight="1" x14ac:dyDescent="0.2">
      <c r="A221" s="33">
        <v>178</v>
      </c>
      <c r="B221" s="154" t="s">
        <v>142</v>
      </c>
      <c r="C221" s="106" t="s">
        <v>21</v>
      </c>
      <c r="D221" s="106">
        <v>9</v>
      </c>
      <c r="E221" s="257">
        <v>250</v>
      </c>
      <c r="F221" s="215"/>
      <c r="G221" s="215"/>
      <c r="H221" s="215"/>
      <c r="I221" s="215"/>
      <c r="J221" s="21">
        <f t="shared" si="95"/>
        <v>250</v>
      </c>
      <c r="K221" s="250"/>
      <c r="L221" s="155">
        <f t="shared" si="85"/>
        <v>0</v>
      </c>
      <c r="M221" s="156"/>
      <c r="N221" s="157">
        <v>1.0900000000000001</v>
      </c>
      <c r="P221" s="46">
        <f t="shared" si="86"/>
        <v>0</v>
      </c>
      <c r="Q221" s="47">
        <f t="shared" si="87"/>
        <v>0</v>
      </c>
      <c r="R221" s="48" t="e">
        <f>#REF!*K221</f>
        <v>#REF!</v>
      </c>
      <c r="S221" s="49" t="e">
        <f t="shared" si="88"/>
        <v>#REF!</v>
      </c>
      <c r="T221" s="48">
        <f t="shared" si="89"/>
        <v>0</v>
      </c>
      <c r="U221" s="49">
        <f t="shared" si="90"/>
        <v>0</v>
      </c>
      <c r="V221" s="48">
        <f t="shared" si="91"/>
        <v>0</v>
      </c>
      <c r="W221" s="49">
        <f t="shared" si="92"/>
        <v>0</v>
      </c>
      <c r="X221" s="220"/>
      <c r="Y221" s="49"/>
      <c r="Z221" s="48">
        <f t="shared" si="93"/>
        <v>0</v>
      </c>
      <c r="AA221" s="49">
        <f t="shared" si="94"/>
        <v>0</v>
      </c>
    </row>
    <row r="222" spans="1:27" ht="14.25" hidden="1" customHeight="1" x14ac:dyDescent="0.2">
      <c r="A222" s="33">
        <v>179</v>
      </c>
      <c r="B222" s="154" t="s">
        <v>143</v>
      </c>
      <c r="C222" s="106" t="s">
        <v>16</v>
      </c>
      <c r="D222" s="106">
        <v>9</v>
      </c>
      <c r="E222" s="257">
        <v>4500</v>
      </c>
      <c r="F222" s="215"/>
      <c r="G222" s="215"/>
      <c r="H222" s="215"/>
      <c r="I222" s="215"/>
      <c r="J222" s="21">
        <f t="shared" si="95"/>
        <v>4500</v>
      </c>
      <c r="K222" s="250"/>
      <c r="L222" s="155">
        <f t="shared" si="85"/>
        <v>0</v>
      </c>
      <c r="M222" s="156"/>
      <c r="N222" s="157">
        <v>1.0900000000000001</v>
      </c>
      <c r="P222" s="46">
        <f t="shared" si="86"/>
        <v>0</v>
      </c>
      <c r="Q222" s="47">
        <f t="shared" si="87"/>
        <v>0</v>
      </c>
      <c r="R222" s="48" t="e">
        <f>#REF!*K222</f>
        <v>#REF!</v>
      </c>
      <c r="S222" s="49" t="e">
        <f t="shared" si="88"/>
        <v>#REF!</v>
      </c>
      <c r="T222" s="48">
        <f t="shared" si="89"/>
        <v>0</v>
      </c>
      <c r="U222" s="49">
        <f t="shared" si="90"/>
        <v>0</v>
      </c>
      <c r="V222" s="48">
        <f t="shared" si="91"/>
        <v>0</v>
      </c>
      <c r="W222" s="49">
        <f t="shared" si="92"/>
        <v>0</v>
      </c>
      <c r="X222" s="220"/>
      <c r="Y222" s="49"/>
      <c r="Z222" s="48">
        <f t="shared" si="93"/>
        <v>0</v>
      </c>
      <c r="AA222" s="49">
        <f t="shared" si="94"/>
        <v>0</v>
      </c>
    </row>
    <row r="223" spans="1:27" ht="14.25" hidden="1" customHeight="1" x14ac:dyDescent="0.2">
      <c r="A223" s="33">
        <v>180</v>
      </c>
      <c r="B223" s="154" t="s">
        <v>269</v>
      </c>
      <c r="C223" s="106" t="s">
        <v>145</v>
      </c>
      <c r="D223" s="106">
        <v>9</v>
      </c>
      <c r="E223" s="257">
        <v>300</v>
      </c>
      <c r="F223" s="215"/>
      <c r="G223" s="215"/>
      <c r="H223" s="215"/>
      <c r="I223" s="215"/>
      <c r="J223" s="21">
        <f t="shared" si="95"/>
        <v>300</v>
      </c>
      <c r="K223" s="250"/>
      <c r="L223" s="155">
        <f t="shared" si="85"/>
        <v>0</v>
      </c>
      <c r="M223" s="156"/>
      <c r="N223" s="157">
        <v>1.0900000000000001</v>
      </c>
      <c r="P223" s="46">
        <f t="shared" si="86"/>
        <v>0</v>
      </c>
      <c r="Q223" s="47">
        <f t="shared" si="87"/>
        <v>0</v>
      </c>
      <c r="R223" s="48" t="e">
        <f>#REF!*K223</f>
        <v>#REF!</v>
      </c>
      <c r="S223" s="49" t="e">
        <f t="shared" si="88"/>
        <v>#REF!</v>
      </c>
      <c r="T223" s="48">
        <f t="shared" si="89"/>
        <v>0</v>
      </c>
      <c r="U223" s="49">
        <f t="shared" si="90"/>
        <v>0</v>
      </c>
      <c r="V223" s="48">
        <f t="shared" si="91"/>
        <v>0</v>
      </c>
      <c r="W223" s="49">
        <f t="shared" si="92"/>
        <v>0</v>
      </c>
      <c r="X223" s="220"/>
      <c r="Y223" s="49"/>
      <c r="Z223" s="48">
        <f t="shared" si="93"/>
        <v>0</v>
      </c>
      <c r="AA223" s="49">
        <f t="shared" si="94"/>
        <v>0</v>
      </c>
    </row>
    <row r="224" spans="1:27" ht="14.25" hidden="1" customHeight="1" x14ac:dyDescent="0.2">
      <c r="A224" s="33">
        <v>181</v>
      </c>
      <c r="B224" s="154" t="s">
        <v>144</v>
      </c>
      <c r="C224" s="106" t="s">
        <v>145</v>
      </c>
      <c r="D224" s="106">
        <v>9</v>
      </c>
      <c r="E224" s="257">
        <v>1890</v>
      </c>
      <c r="F224" s="215"/>
      <c r="G224" s="215"/>
      <c r="H224" s="215"/>
      <c r="I224" s="215"/>
      <c r="J224" s="21">
        <f t="shared" si="95"/>
        <v>1890</v>
      </c>
      <c r="K224" s="250"/>
      <c r="L224" s="155">
        <f t="shared" si="85"/>
        <v>0</v>
      </c>
      <c r="M224" s="156"/>
      <c r="N224" s="157">
        <v>1.0900000000000001</v>
      </c>
      <c r="P224" s="46">
        <f t="shared" si="86"/>
        <v>0</v>
      </c>
      <c r="Q224" s="47">
        <f t="shared" si="87"/>
        <v>0</v>
      </c>
      <c r="R224" s="48" t="e">
        <f>#REF!*K224</f>
        <v>#REF!</v>
      </c>
      <c r="S224" s="49" t="e">
        <f t="shared" si="88"/>
        <v>#REF!</v>
      </c>
      <c r="T224" s="48">
        <f t="shared" si="89"/>
        <v>0</v>
      </c>
      <c r="U224" s="49">
        <f t="shared" si="90"/>
        <v>0</v>
      </c>
      <c r="V224" s="48">
        <f t="shared" si="91"/>
        <v>0</v>
      </c>
      <c r="W224" s="49">
        <f t="shared" si="92"/>
        <v>0</v>
      </c>
      <c r="X224" s="220"/>
      <c r="Y224" s="49"/>
      <c r="Z224" s="48">
        <f t="shared" si="93"/>
        <v>0</v>
      </c>
      <c r="AA224" s="49">
        <f t="shared" si="94"/>
        <v>0</v>
      </c>
    </row>
    <row r="225" spans="1:27" ht="14.25" hidden="1" customHeight="1" x14ac:dyDescent="0.2">
      <c r="A225" s="33">
        <v>182</v>
      </c>
      <c r="B225" s="154" t="s">
        <v>146</v>
      </c>
      <c r="C225" s="106" t="s">
        <v>145</v>
      </c>
      <c r="D225" s="106">
        <v>9</v>
      </c>
      <c r="E225" s="257">
        <v>850</v>
      </c>
      <c r="F225" s="215"/>
      <c r="G225" s="215"/>
      <c r="H225" s="215"/>
      <c r="I225" s="215"/>
      <c r="J225" s="21">
        <f t="shared" si="95"/>
        <v>850</v>
      </c>
      <c r="K225" s="250"/>
      <c r="L225" s="155">
        <f t="shared" si="85"/>
        <v>0</v>
      </c>
      <c r="M225" s="156"/>
      <c r="N225" s="157">
        <v>1.0900000000000001</v>
      </c>
      <c r="P225" s="46">
        <f t="shared" si="86"/>
        <v>0</v>
      </c>
      <c r="Q225" s="47">
        <f t="shared" si="87"/>
        <v>0</v>
      </c>
      <c r="R225" s="48" t="e">
        <f>#REF!*K225</f>
        <v>#REF!</v>
      </c>
      <c r="S225" s="49" t="e">
        <f t="shared" si="88"/>
        <v>#REF!</v>
      </c>
      <c r="T225" s="48">
        <f t="shared" si="89"/>
        <v>0</v>
      </c>
      <c r="U225" s="49">
        <f t="shared" si="90"/>
        <v>0</v>
      </c>
      <c r="V225" s="48">
        <f t="shared" si="91"/>
        <v>0</v>
      </c>
      <c r="W225" s="49">
        <f t="shared" si="92"/>
        <v>0</v>
      </c>
      <c r="X225" s="220"/>
      <c r="Y225" s="49"/>
      <c r="Z225" s="48">
        <f t="shared" si="93"/>
        <v>0</v>
      </c>
      <c r="AA225" s="49">
        <f t="shared" si="94"/>
        <v>0</v>
      </c>
    </row>
    <row r="226" spans="1:27" ht="14.25" hidden="1" customHeight="1" x14ac:dyDescent="0.2">
      <c r="A226" s="33">
        <v>183</v>
      </c>
      <c r="B226" s="154" t="s">
        <v>147</v>
      </c>
      <c r="C226" s="106" t="s">
        <v>145</v>
      </c>
      <c r="D226" s="106">
        <v>9</v>
      </c>
      <c r="E226" s="257">
        <v>80</v>
      </c>
      <c r="F226" s="215"/>
      <c r="G226" s="215"/>
      <c r="H226" s="215"/>
      <c r="I226" s="215"/>
      <c r="J226" s="21">
        <f t="shared" si="95"/>
        <v>80</v>
      </c>
      <c r="K226" s="250"/>
      <c r="L226" s="155">
        <f t="shared" si="85"/>
        <v>0</v>
      </c>
      <c r="M226" s="156"/>
      <c r="N226" s="157">
        <v>1.0900000000000001</v>
      </c>
      <c r="P226" s="46">
        <f t="shared" si="86"/>
        <v>0</v>
      </c>
      <c r="Q226" s="47">
        <f t="shared" si="87"/>
        <v>0</v>
      </c>
      <c r="R226" s="48" t="e">
        <f>#REF!*K226</f>
        <v>#REF!</v>
      </c>
      <c r="S226" s="49" t="e">
        <f t="shared" si="88"/>
        <v>#REF!</v>
      </c>
      <c r="T226" s="48">
        <f t="shared" si="89"/>
        <v>0</v>
      </c>
      <c r="U226" s="49">
        <f t="shared" si="90"/>
        <v>0</v>
      </c>
      <c r="V226" s="48">
        <f t="shared" si="91"/>
        <v>0</v>
      </c>
      <c r="W226" s="49">
        <f t="shared" si="92"/>
        <v>0</v>
      </c>
      <c r="X226" s="220"/>
      <c r="Y226" s="49"/>
      <c r="Z226" s="48">
        <f t="shared" si="93"/>
        <v>0</v>
      </c>
      <c r="AA226" s="49">
        <f t="shared" si="94"/>
        <v>0</v>
      </c>
    </row>
    <row r="227" spans="1:27" ht="14.25" hidden="1" customHeight="1" x14ac:dyDescent="0.2">
      <c r="A227" s="33">
        <v>184</v>
      </c>
      <c r="B227" s="154" t="s">
        <v>148</v>
      </c>
      <c r="C227" s="106" t="s">
        <v>145</v>
      </c>
      <c r="D227" s="106">
        <v>9</v>
      </c>
      <c r="E227" s="257">
        <v>750</v>
      </c>
      <c r="F227" s="215"/>
      <c r="G227" s="215"/>
      <c r="H227" s="215"/>
      <c r="I227" s="215"/>
      <c r="J227" s="21">
        <f t="shared" si="95"/>
        <v>750</v>
      </c>
      <c r="K227" s="250"/>
      <c r="L227" s="155">
        <f t="shared" si="85"/>
        <v>0</v>
      </c>
      <c r="M227" s="156"/>
      <c r="N227" s="157">
        <v>1.0900000000000001</v>
      </c>
      <c r="P227" s="46">
        <f t="shared" si="86"/>
        <v>0</v>
      </c>
      <c r="Q227" s="47">
        <f t="shared" si="87"/>
        <v>0</v>
      </c>
      <c r="R227" s="48" t="e">
        <f>#REF!*K227</f>
        <v>#REF!</v>
      </c>
      <c r="S227" s="49" t="e">
        <f t="shared" si="88"/>
        <v>#REF!</v>
      </c>
      <c r="T227" s="48">
        <f t="shared" si="89"/>
        <v>0</v>
      </c>
      <c r="U227" s="49">
        <f t="shared" si="90"/>
        <v>0</v>
      </c>
      <c r="V227" s="48">
        <f t="shared" si="91"/>
        <v>0</v>
      </c>
      <c r="W227" s="49">
        <f t="shared" si="92"/>
        <v>0</v>
      </c>
      <c r="X227" s="220"/>
      <c r="Y227" s="49"/>
      <c r="Z227" s="48">
        <f t="shared" si="93"/>
        <v>0</v>
      </c>
      <c r="AA227" s="49">
        <f t="shared" si="94"/>
        <v>0</v>
      </c>
    </row>
    <row r="228" spans="1:27" ht="14.25" hidden="1" customHeight="1" x14ac:dyDescent="0.2">
      <c r="A228" s="33">
        <v>185</v>
      </c>
      <c r="B228" s="154" t="s">
        <v>149</v>
      </c>
      <c r="C228" s="106" t="s">
        <v>145</v>
      </c>
      <c r="D228" s="106">
        <v>9</v>
      </c>
      <c r="E228" s="257">
        <v>38</v>
      </c>
      <c r="F228" s="215"/>
      <c r="G228" s="215"/>
      <c r="H228" s="215"/>
      <c r="I228" s="215"/>
      <c r="J228" s="21">
        <f t="shared" si="95"/>
        <v>38</v>
      </c>
      <c r="K228" s="250"/>
      <c r="L228" s="155">
        <f t="shared" si="85"/>
        <v>0</v>
      </c>
      <c r="M228" s="156"/>
      <c r="N228" s="157">
        <v>1.0900000000000001</v>
      </c>
      <c r="P228" s="46">
        <f t="shared" si="86"/>
        <v>0</v>
      </c>
      <c r="Q228" s="47">
        <f t="shared" si="87"/>
        <v>0</v>
      </c>
      <c r="R228" s="48" t="e">
        <f>#REF!*K228</f>
        <v>#REF!</v>
      </c>
      <c r="S228" s="49" t="e">
        <f t="shared" si="88"/>
        <v>#REF!</v>
      </c>
      <c r="T228" s="48">
        <f t="shared" si="89"/>
        <v>0</v>
      </c>
      <c r="U228" s="49">
        <f t="shared" si="90"/>
        <v>0</v>
      </c>
      <c r="V228" s="48">
        <f t="shared" si="91"/>
        <v>0</v>
      </c>
      <c r="W228" s="49">
        <f t="shared" si="92"/>
        <v>0</v>
      </c>
      <c r="X228" s="220"/>
      <c r="Y228" s="49"/>
      <c r="Z228" s="48">
        <f t="shared" si="93"/>
        <v>0</v>
      </c>
      <c r="AA228" s="49">
        <f t="shared" si="94"/>
        <v>0</v>
      </c>
    </row>
    <row r="229" spans="1:27" ht="14.25" hidden="1" customHeight="1" x14ac:dyDescent="0.2">
      <c r="A229" s="33">
        <v>186</v>
      </c>
      <c r="B229" s="154" t="s">
        <v>150</v>
      </c>
      <c r="C229" s="106" t="s">
        <v>145</v>
      </c>
      <c r="D229" s="106">
        <v>9</v>
      </c>
      <c r="E229" s="257">
        <v>2500</v>
      </c>
      <c r="F229" s="215"/>
      <c r="G229" s="215"/>
      <c r="H229" s="215"/>
      <c r="I229" s="215"/>
      <c r="J229" s="21">
        <f t="shared" si="95"/>
        <v>2500</v>
      </c>
      <c r="K229" s="250"/>
      <c r="L229" s="155">
        <f t="shared" si="85"/>
        <v>0</v>
      </c>
      <c r="M229" s="156"/>
      <c r="N229" s="157">
        <v>1.0900000000000001</v>
      </c>
      <c r="P229" s="46">
        <f t="shared" si="86"/>
        <v>0</v>
      </c>
      <c r="Q229" s="47">
        <f t="shared" si="87"/>
        <v>0</v>
      </c>
      <c r="R229" s="48" t="e">
        <f>#REF!*K229</f>
        <v>#REF!</v>
      </c>
      <c r="S229" s="49" t="e">
        <f t="shared" si="88"/>
        <v>#REF!</v>
      </c>
      <c r="T229" s="48">
        <f t="shared" si="89"/>
        <v>0</v>
      </c>
      <c r="U229" s="49">
        <f t="shared" si="90"/>
        <v>0</v>
      </c>
      <c r="V229" s="48">
        <f t="shared" si="91"/>
        <v>0</v>
      </c>
      <c r="W229" s="49">
        <f t="shared" si="92"/>
        <v>0</v>
      </c>
      <c r="X229" s="220"/>
      <c r="Y229" s="49"/>
      <c r="Z229" s="48">
        <f t="shared" si="93"/>
        <v>0</v>
      </c>
      <c r="AA229" s="49">
        <f t="shared" si="94"/>
        <v>0</v>
      </c>
    </row>
    <row r="230" spans="1:27" ht="14.25" hidden="1" customHeight="1" x14ac:dyDescent="0.2">
      <c r="A230" s="33">
        <v>187</v>
      </c>
      <c r="B230" s="154" t="s">
        <v>151</v>
      </c>
      <c r="C230" s="106" t="s">
        <v>145</v>
      </c>
      <c r="D230" s="106">
        <v>9</v>
      </c>
      <c r="E230" s="257">
        <v>190</v>
      </c>
      <c r="F230" s="215"/>
      <c r="G230" s="215"/>
      <c r="H230" s="215"/>
      <c r="I230" s="215"/>
      <c r="J230" s="21">
        <f t="shared" si="95"/>
        <v>190</v>
      </c>
      <c r="K230" s="250"/>
      <c r="L230" s="155">
        <f t="shared" si="85"/>
        <v>0</v>
      </c>
      <c r="M230" s="156"/>
      <c r="N230" s="157">
        <v>1.0900000000000001</v>
      </c>
      <c r="P230" s="46">
        <f t="shared" si="86"/>
        <v>0</v>
      </c>
      <c r="Q230" s="47">
        <f t="shared" si="87"/>
        <v>0</v>
      </c>
      <c r="R230" s="48" t="e">
        <f>#REF!*K230</f>
        <v>#REF!</v>
      </c>
      <c r="S230" s="49" t="e">
        <f t="shared" si="88"/>
        <v>#REF!</v>
      </c>
      <c r="T230" s="48">
        <f t="shared" si="89"/>
        <v>0</v>
      </c>
      <c r="U230" s="49">
        <f t="shared" si="90"/>
        <v>0</v>
      </c>
      <c r="V230" s="48">
        <f t="shared" si="91"/>
        <v>0</v>
      </c>
      <c r="W230" s="49">
        <f t="shared" si="92"/>
        <v>0</v>
      </c>
      <c r="X230" s="220"/>
      <c r="Y230" s="49"/>
      <c r="Z230" s="48">
        <f t="shared" si="93"/>
        <v>0</v>
      </c>
      <c r="AA230" s="49">
        <f t="shared" si="94"/>
        <v>0</v>
      </c>
    </row>
    <row r="231" spans="1:27" ht="14.25" hidden="1" customHeight="1" x14ac:dyDescent="0.2">
      <c r="A231" s="33">
        <v>188</v>
      </c>
      <c r="B231" s="154" t="s">
        <v>152</v>
      </c>
      <c r="C231" s="106" t="s">
        <v>145</v>
      </c>
      <c r="D231" s="106">
        <v>9</v>
      </c>
      <c r="E231" s="257">
        <v>700</v>
      </c>
      <c r="F231" s="215"/>
      <c r="G231" s="215"/>
      <c r="H231" s="215"/>
      <c r="I231" s="215"/>
      <c r="J231" s="21">
        <f t="shared" si="95"/>
        <v>700</v>
      </c>
      <c r="K231" s="250"/>
      <c r="L231" s="155">
        <f t="shared" si="85"/>
        <v>0</v>
      </c>
      <c r="M231" s="156"/>
      <c r="N231" s="157">
        <v>1.0900000000000001</v>
      </c>
      <c r="P231" s="46">
        <f t="shared" si="86"/>
        <v>0</v>
      </c>
      <c r="Q231" s="47">
        <f t="shared" si="87"/>
        <v>0</v>
      </c>
      <c r="R231" s="48" t="e">
        <f>#REF!*K231</f>
        <v>#REF!</v>
      </c>
      <c r="S231" s="49" t="e">
        <f t="shared" si="88"/>
        <v>#REF!</v>
      </c>
      <c r="T231" s="48">
        <f t="shared" si="89"/>
        <v>0</v>
      </c>
      <c r="U231" s="49">
        <f t="shared" si="90"/>
        <v>0</v>
      </c>
      <c r="V231" s="48">
        <f t="shared" si="91"/>
        <v>0</v>
      </c>
      <c r="W231" s="49">
        <f t="shared" si="92"/>
        <v>0</v>
      </c>
      <c r="X231" s="220"/>
      <c r="Y231" s="49"/>
      <c r="Z231" s="48">
        <f t="shared" si="93"/>
        <v>0</v>
      </c>
      <c r="AA231" s="49">
        <f t="shared" si="94"/>
        <v>0</v>
      </c>
    </row>
    <row r="232" spans="1:27" ht="14.25" hidden="1" customHeight="1" x14ac:dyDescent="0.2">
      <c r="A232" s="33">
        <v>189</v>
      </c>
      <c r="B232" s="154" t="s">
        <v>153</v>
      </c>
      <c r="C232" s="106" t="s">
        <v>145</v>
      </c>
      <c r="D232" s="106">
        <v>9</v>
      </c>
      <c r="E232" s="257">
        <v>1410</v>
      </c>
      <c r="F232" s="215"/>
      <c r="G232" s="215"/>
      <c r="H232" s="215"/>
      <c r="I232" s="215"/>
      <c r="J232" s="21">
        <f t="shared" si="95"/>
        <v>1410</v>
      </c>
      <c r="K232" s="250"/>
      <c r="L232" s="155">
        <f t="shared" si="85"/>
        <v>0</v>
      </c>
      <c r="M232" s="156"/>
      <c r="N232" s="157">
        <v>1.0900000000000001</v>
      </c>
      <c r="P232" s="46">
        <f t="shared" si="86"/>
        <v>0</v>
      </c>
      <c r="Q232" s="47">
        <f t="shared" si="87"/>
        <v>0</v>
      </c>
      <c r="R232" s="48" t="e">
        <f>#REF!*K232</f>
        <v>#REF!</v>
      </c>
      <c r="S232" s="49" t="e">
        <f t="shared" si="88"/>
        <v>#REF!</v>
      </c>
      <c r="T232" s="48">
        <f t="shared" si="89"/>
        <v>0</v>
      </c>
      <c r="U232" s="49">
        <f t="shared" si="90"/>
        <v>0</v>
      </c>
      <c r="V232" s="48">
        <f t="shared" si="91"/>
        <v>0</v>
      </c>
      <c r="W232" s="49">
        <f t="shared" si="92"/>
        <v>0</v>
      </c>
      <c r="X232" s="220"/>
      <c r="Y232" s="49"/>
      <c r="Z232" s="48">
        <f t="shared" si="93"/>
        <v>0</v>
      </c>
      <c r="AA232" s="49">
        <f t="shared" si="94"/>
        <v>0</v>
      </c>
    </row>
    <row r="233" spans="1:27" ht="14.25" hidden="1" customHeight="1" x14ac:dyDescent="0.2">
      <c r="A233" s="33">
        <v>190</v>
      </c>
      <c r="B233" s="154" t="s">
        <v>224</v>
      </c>
      <c r="C233" s="106" t="s">
        <v>145</v>
      </c>
      <c r="D233" s="106">
        <v>9</v>
      </c>
      <c r="E233" s="257">
        <v>300</v>
      </c>
      <c r="F233" s="215"/>
      <c r="G233" s="215"/>
      <c r="H233" s="215"/>
      <c r="I233" s="215"/>
      <c r="J233" s="21">
        <f t="shared" si="95"/>
        <v>300</v>
      </c>
      <c r="K233" s="250"/>
      <c r="L233" s="155">
        <f t="shared" si="85"/>
        <v>0</v>
      </c>
      <c r="M233" s="156"/>
      <c r="N233" s="157">
        <v>1.0900000000000001</v>
      </c>
      <c r="P233" s="46">
        <f t="shared" si="86"/>
        <v>0</v>
      </c>
      <c r="Q233" s="47">
        <f t="shared" si="87"/>
        <v>0</v>
      </c>
      <c r="R233" s="48" t="e">
        <f>#REF!*K233</f>
        <v>#REF!</v>
      </c>
      <c r="S233" s="49" t="e">
        <f t="shared" si="88"/>
        <v>#REF!</v>
      </c>
      <c r="T233" s="48">
        <f t="shared" si="89"/>
        <v>0</v>
      </c>
      <c r="U233" s="49">
        <f t="shared" si="90"/>
        <v>0</v>
      </c>
      <c r="V233" s="48">
        <f t="shared" si="91"/>
        <v>0</v>
      </c>
      <c r="W233" s="49">
        <f t="shared" si="92"/>
        <v>0</v>
      </c>
      <c r="X233" s="220"/>
      <c r="Y233" s="49"/>
      <c r="Z233" s="48">
        <f t="shared" si="93"/>
        <v>0</v>
      </c>
      <c r="AA233" s="49">
        <f t="shared" si="94"/>
        <v>0</v>
      </c>
    </row>
    <row r="234" spans="1:27" ht="14.25" hidden="1" customHeight="1" x14ac:dyDescent="0.2">
      <c r="A234" s="33">
        <v>191</v>
      </c>
      <c r="B234" s="154" t="s">
        <v>154</v>
      </c>
      <c r="C234" s="106" t="s">
        <v>145</v>
      </c>
      <c r="D234" s="106">
        <v>9</v>
      </c>
      <c r="E234" s="257">
        <v>400</v>
      </c>
      <c r="F234" s="215"/>
      <c r="G234" s="215"/>
      <c r="H234" s="215"/>
      <c r="I234" s="215"/>
      <c r="J234" s="21">
        <f t="shared" si="95"/>
        <v>400</v>
      </c>
      <c r="K234" s="250"/>
      <c r="L234" s="155">
        <f t="shared" si="85"/>
        <v>0</v>
      </c>
      <c r="M234" s="156"/>
      <c r="N234" s="157">
        <v>1.0900000000000001</v>
      </c>
      <c r="P234" s="46">
        <f t="shared" si="86"/>
        <v>0</v>
      </c>
      <c r="Q234" s="47">
        <f t="shared" si="87"/>
        <v>0</v>
      </c>
      <c r="R234" s="48" t="e">
        <f>#REF!*K234</f>
        <v>#REF!</v>
      </c>
      <c r="S234" s="49" t="e">
        <f t="shared" si="88"/>
        <v>#REF!</v>
      </c>
      <c r="T234" s="48">
        <f t="shared" si="89"/>
        <v>0</v>
      </c>
      <c r="U234" s="49">
        <f t="shared" si="90"/>
        <v>0</v>
      </c>
      <c r="V234" s="48">
        <f t="shared" si="91"/>
        <v>0</v>
      </c>
      <c r="W234" s="49">
        <f t="shared" si="92"/>
        <v>0</v>
      </c>
      <c r="X234" s="220"/>
      <c r="Y234" s="49"/>
      <c r="Z234" s="48">
        <f t="shared" si="93"/>
        <v>0</v>
      </c>
      <c r="AA234" s="49">
        <f t="shared" si="94"/>
        <v>0</v>
      </c>
    </row>
    <row r="235" spans="1:27" ht="14.25" hidden="1" customHeight="1" x14ac:dyDescent="0.2">
      <c r="A235" s="33">
        <v>192</v>
      </c>
      <c r="B235" s="154" t="s">
        <v>155</v>
      </c>
      <c r="C235" s="106" t="s">
        <v>145</v>
      </c>
      <c r="D235" s="106">
        <v>9</v>
      </c>
      <c r="E235" s="257">
        <v>180</v>
      </c>
      <c r="F235" s="215"/>
      <c r="G235" s="215"/>
      <c r="H235" s="215"/>
      <c r="I235" s="215"/>
      <c r="J235" s="21">
        <f t="shared" si="95"/>
        <v>180</v>
      </c>
      <c r="K235" s="250"/>
      <c r="L235" s="155">
        <f t="shared" si="85"/>
        <v>0</v>
      </c>
      <c r="M235" s="156"/>
      <c r="N235" s="157">
        <v>1.0900000000000001</v>
      </c>
      <c r="P235" s="46">
        <f t="shared" si="86"/>
        <v>0</v>
      </c>
      <c r="Q235" s="47">
        <f t="shared" si="87"/>
        <v>0</v>
      </c>
      <c r="R235" s="48" t="e">
        <f>#REF!*K235</f>
        <v>#REF!</v>
      </c>
      <c r="S235" s="49" t="e">
        <f t="shared" si="88"/>
        <v>#REF!</v>
      </c>
      <c r="T235" s="48">
        <f t="shared" si="89"/>
        <v>0</v>
      </c>
      <c r="U235" s="49">
        <f t="shared" si="90"/>
        <v>0</v>
      </c>
      <c r="V235" s="48">
        <f t="shared" si="91"/>
        <v>0</v>
      </c>
      <c r="W235" s="49">
        <f t="shared" si="92"/>
        <v>0</v>
      </c>
      <c r="X235" s="220"/>
      <c r="Y235" s="49"/>
      <c r="Z235" s="48">
        <f t="shared" si="93"/>
        <v>0</v>
      </c>
      <c r="AA235" s="49">
        <f t="shared" si="94"/>
        <v>0</v>
      </c>
    </row>
    <row r="236" spans="1:27" ht="14.25" hidden="1" customHeight="1" x14ac:dyDescent="0.2">
      <c r="A236" s="33">
        <v>193</v>
      </c>
      <c r="B236" s="154" t="s">
        <v>200</v>
      </c>
      <c r="C236" s="106" t="s">
        <v>145</v>
      </c>
      <c r="D236" s="106">
        <v>9</v>
      </c>
      <c r="E236" s="257">
        <v>100</v>
      </c>
      <c r="F236" s="215"/>
      <c r="G236" s="215"/>
      <c r="H236" s="215"/>
      <c r="I236" s="215"/>
      <c r="J236" s="21">
        <f t="shared" si="95"/>
        <v>100</v>
      </c>
      <c r="K236" s="250"/>
      <c r="L236" s="155">
        <f t="shared" si="85"/>
        <v>0</v>
      </c>
      <c r="M236" s="156"/>
      <c r="N236" s="157">
        <v>1.0900000000000001</v>
      </c>
      <c r="P236" s="46">
        <f t="shared" si="86"/>
        <v>0</v>
      </c>
      <c r="Q236" s="47">
        <f t="shared" si="87"/>
        <v>0</v>
      </c>
      <c r="R236" s="48" t="e">
        <f>#REF!*K236</f>
        <v>#REF!</v>
      </c>
      <c r="S236" s="49" t="e">
        <f t="shared" si="88"/>
        <v>#REF!</v>
      </c>
      <c r="T236" s="48">
        <f t="shared" si="89"/>
        <v>0</v>
      </c>
      <c r="U236" s="49">
        <f t="shared" si="90"/>
        <v>0</v>
      </c>
      <c r="V236" s="48">
        <f t="shared" si="91"/>
        <v>0</v>
      </c>
      <c r="W236" s="49">
        <f t="shared" si="92"/>
        <v>0</v>
      </c>
      <c r="X236" s="220"/>
      <c r="Y236" s="49"/>
      <c r="Z236" s="48">
        <f t="shared" si="93"/>
        <v>0</v>
      </c>
      <c r="AA236" s="49">
        <f t="shared" si="94"/>
        <v>0</v>
      </c>
    </row>
    <row r="237" spans="1:27" ht="14.25" hidden="1" customHeight="1" x14ac:dyDescent="0.2">
      <c r="A237" s="33">
        <v>194</v>
      </c>
      <c r="B237" s="154" t="s">
        <v>156</v>
      </c>
      <c r="C237" s="106" t="s">
        <v>145</v>
      </c>
      <c r="D237" s="106">
        <v>9</v>
      </c>
      <c r="E237" s="257">
        <v>4800</v>
      </c>
      <c r="F237" s="215"/>
      <c r="G237" s="215"/>
      <c r="H237" s="215"/>
      <c r="I237" s="215"/>
      <c r="J237" s="21">
        <f t="shared" si="95"/>
        <v>4800</v>
      </c>
      <c r="K237" s="250"/>
      <c r="L237" s="155">
        <f t="shared" si="85"/>
        <v>0</v>
      </c>
      <c r="M237" s="156"/>
      <c r="N237" s="157">
        <v>1.0900000000000001</v>
      </c>
      <c r="P237" s="46">
        <f t="shared" si="86"/>
        <v>0</v>
      </c>
      <c r="Q237" s="47">
        <f t="shared" si="87"/>
        <v>0</v>
      </c>
      <c r="R237" s="48" t="e">
        <f>#REF!*K237</f>
        <v>#REF!</v>
      </c>
      <c r="S237" s="49" t="e">
        <f t="shared" si="88"/>
        <v>#REF!</v>
      </c>
      <c r="T237" s="48">
        <f t="shared" si="89"/>
        <v>0</v>
      </c>
      <c r="U237" s="49">
        <f t="shared" si="90"/>
        <v>0</v>
      </c>
      <c r="V237" s="48">
        <f t="shared" si="91"/>
        <v>0</v>
      </c>
      <c r="W237" s="49">
        <f t="shared" si="92"/>
        <v>0</v>
      </c>
      <c r="X237" s="220"/>
      <c r="Y237" s="49"/>
      <c r="Z237" s="48">
        <f t="shared" si="93"/>
        <v>0</v>
      </c>
      <c r="AA237" s="49">
        <f t="shared" si="94"/>
        <v>0</v>
      </c>
    </row>
    <row r="238" spans="1:27" ht="14.25" hidden="1" customHeight="1" x14ac:dyDescent="0.2">
      <c r="A238" s="33">
        <v>195</v>
      </c>
      <c r="B238" s="154" t="s">
        <v>157</v>
      </c>
      <c r="C238" s="106" t="s">
        <v>145</v>
      </c>
      <c r="D238" s="106">
        <v>9</v>
      </c>
      <c r="E238" s="257">
        <v>7200</v>
      </c>
      <c r="F238" s="215"/>
      <c r="G238" s="215"/>
      <c r="H238" s="215"/>
      <c r="I238" s="215"/>
      <c r="J238" s="21">
        <f t="shared" si="95"/>
        <v>7200</v>
      </c>
      <c r="K238" s="250"/>
      <c r="L238" s="155">
        <f t="shared" si="85"/>
        <v>0</v>
      </c>
      <c r="M238" s="156"/>
      <c r="N238" s="157">
        <v>1.0900000000000001</v>
      </c>
      <c r="P238" s="46">
        <f t="shared" si="86"/>
        <v>0</v>
      </c>
      <c r="Q238" s="47">
        <f t="shared" si="87"/>
        <v>0</v>
      </c>
      <c r="R238" s="48" t="e">
        <f>#REF!*K238</f>
        <v>#REF!</v>
      </c>
      <c r="S238" s="49" t="e">
        <f t="shared" si="88"/>
        <v>#REF!</v>
      </c>
      <c r="T238" s="48">
        <f t="shared" si="89"/>
        <v>0</v>
      </c>
      <c r="U238" s="49">
        <f t="shared" si="90"/>
        <v>0</v>
      </c>
      <c r="V238" s="48">
        <f t="shared" si="91"/>
        <v>0</v>
      </c>
      <c r="W238" s="49">
        <f t="shared" si="92"/>
        <v>0</v>
      </c>
      <c r="X238" s="220"/>
      <c r="Y238" s="49"/>
      <c r="Z238" s="48">
        <f t="shared" si="93"/>
        <v>0</v>
      </c>
      <c r="AA238" s="49">
        <f t="shared" si="94"/>
        <v>0</v>
      </c>
    </row>
    <row r="239" spans="1:27" ht="14.25" hidden="1" customHeight="1" x14ac:dyDescent="0.2">
      <c r="A239" s="33">
        <v>196</v>
      </c>
      <c r="B239" s="154" t="s">
        <v>158</v>
      </c>
      <c r="C239" s="106" t="s">
        <v>145</v>
      </c>
      <c r="D239" s="106">
        <v>9</v>
      </c>
      <c r="E239" s="257">
        <v>145</v>
      </c>
      <c r="F239" s="215"/>
      <c r="G239" s="215"/>
      <c r="H239" s="215"/>
      <c r="I239" s="215"/>
      <c r="J239" s="21">
        <f t="shared" si="95"/>
        <v>145</v>
      </c>
      <c r="K239" s="250"/>
      <c r="L239" s="155">
        <f t="shared" si="85"/>
        <v>0</v>
      </c>
      <c r="M239" s="156"/>
      <c r="N239" s="157">
        <v>1.0900000000000001</v>
      </c>
      <c r="P239" s="46">
        <f t="shared" si="86"/>
        <v>0</v>
      </c>
      <c r="Q239" s="47">
        <f t="shared" si="87"/>
        <v>0</v>
      </c>
      <c r="R239" s="48" t="e">
        <f>#REF!*K239</f>
        <v>#REF!</v>
      </c>
      <c r="S239" s="49" t="e">
        <f t="shared" si="88"/>
        <v>#REF!</v>
      </c>
      <c r="T239" s="48">
        <f t="shared" si="89"/>
        <v>0</v>
      </c>
      <c r="U239" s="49">
        <f t="shared" si="90"/>
        <v>0</v>
      </c>
      <c r="V239" s="48">
        <f t="shared" si="91"/>
        <v>0</v>
      </c>
      <c r="W239" s="49">
        <f t="shared" si="92"/>
        <v>0</v>
      </c>
      <c r="X239" s="220"/>
      <c r="Y239" s="49"/>
      <c r="Z239" s="48">
        <f t="shared" si="93"/>
        <v>0</v>
      </c>
      <c r="AA239" s="49">
        <f t="shared" si="94"/>
        <v>0</v>
      </c>
    </row>
    <row r="240" spans="1:27" ht="14.25" hidden="1" customHeight="1" x14ac:dyDescent="0.2">
      <c r="A240" s="33">
        <v>197</v>
      </c>
      <c r="B240" s="154" t="s">
        <v>159</v>
      </c>
      <c r="C240" s="106" t="s">
        <v>145</v>
      </c>
      <c r="D240" s="106">
        <v>9</v>
      </c>
      <c r="E240" s="257">
        <v>3500</v>
      </c>
      <c r="F240" s="215"/>
      <c r="G240" s="215"/>
      <c r="H240" s="215"/>
      <c r="I240" s="215"/>
      <c r="J240" s="21">
        <f t="shared" si="95"/>
        <v>3500</v>
      </c>
      <c r="K240" s="250"/>
      <c r="L240" s="155">
        <f t="shared" si="85"/>
        <v>0</v>
      </c>
      <c r="M240" s="156"/>
      <c r="N240" s="157">
        <v>1.0900000000000001</v>
      </c>
      <c r="P240" s="46">
        <f t="shared" si="86"/>
        <v>0</v>
      </c>
      <c r="Q240" s="47">
        <f t="shared" si="87"/>
        <v>0</v>
      </c>
      <c r="R240" s="48" t="e">
        <f>#REF!*K240</f>
        <v>#REF!</v>
      </c>
      <c r="S240" s="49" t="e">
        <f t="shared" si="88"/>
        <v>#REF!</v>
      </c>
      <c r="T240" s="48">
        <f t="shared" si="89"/>
        <v>0</v>
      </c>
      <c r="U240" s="49">
        <f t="shared" si="90"/>
        <v>0</v>
      </c>
      <c r="V240" s="48">
        <f t="shared" si="91"/>
        <v>0</v>
      </c>
      <c r="W240" s="49">
        <f t="shared" si="92"/>
        <v>0</v>
      </c>
      <c r="X240" s="220"/>
      <c r="Y240" s="49"/>
      <c r="Z240" s="48">
        <f t="shared" si="93"/>
        <v>0</v>
      </c>
      <c r="AA240" s="49">
        <f t="shared" si="94"/>
        <v>0</v>
      </c>
    </row>
    <row r="241" spans="1:27" ht="14.25" hidden="1" customHeight="1" x14ac:dyDescent="0.2">
      <c r="A241" s="33">
        <v>198</v>
      </c>
      <c r="B241" s="154" t="s">
        <v>160</v>
      </c>
      <c r="C241" s="106" t="s">
        <v>145</v>
      </c>
      <c r="D241" s="106">
        <v>9</v>
      </c>
      <c r="E241" s="257">
        <v>120</v>
      </c>
      <c r="F241" s="215"/>
      <c r="G241" s="215"/>
      <c r="H241" s="215"/>
      <c r="I241" s="215"/>
      <c r="J241" s="21">
        <f t="shared" si="95"/>
        <v>120</v>
      </c>
      <c r="K241" s="250"/>
      <c r="L241" s="155">
        <f t="shared" si="85"/>
        <v>0</v>
      </c>
      <c r="M241" s="156"/>
      <c r="N241" s="157">
        <v>1.0900000000000001</v>
      </c>
      <c r="P241" s="46">
        <f t="shared" si="86"/>
        <v>0</v>
      </c>
      <c r="Q241" s="47">
        <f t="shared" si="87"/>
        <v>0</v>
      </c>
      <c r="R241" s="48" t="e">
        <f>#REF!*K241</f>
        <v>#REF!</v>
      </c>
      <c r="S241" s="49" t="e">
        <f t="shared" si="88"/>
        <v>#REF!</v>
      </c>
      <c r="T241" s="48">
        <f t="shared" si="89"/>
        <v>0</v>
      </c>
      <c r="U241" s="49">
        <f t="shared" si="90"/>
        <v>0</v>
      </c>
      <c r="V241" s="48">
        <f t="shared" si="91"/>
        <v>0</v>
      </c>
      <c r="W241" s="49">
        <f t="shared" si="92"/>
        <v>0</v>
      </c>
      <c r="X241" s="220"/>
      <c r="Y241" s="49"/>
      <c r="Z241" s="48">
        <f t="shared" si="93"/>
        <v>0</v>
      </c>
      <c r="AA241" s="49">
        <f t="shared" si="94"/>
        <v>0</v>
      </c>
    </row>
    <row r="242" spans="1:27" ht="15" hidden="1" customHeight="1" x14ac:dyDescent="0.2">
      <c r="A242" s="33">
        <v>199</v>
      </c>
      <c r="B242" s="154" t="s">
        <v>225</v>
      </c>
      <c r="C242" s="106" t="s">
        <v>145</v>
      </c>
      <c r="D242" s="106">
        <v>9</v>
      </c>
      <c r="E242" s="257">
        <v>13500</v>
      </c>
      <c r="F242" s="215"/>
      <c r="G242" s="215"/>
      <c r="H242" s="215"/>
      <c r="I242" s="215"/>
      <c r="J242" s="21">
        <f t="shared" si="95"/>
        <v>13500</v>
      </c>
      <c r="K242" s="250"/>
      <c r="L242" s="155">
        <f t="shared" si="85"/>
        <v>0</v>
      </c>
      <c r="M242" s="156"/>
      <c r="N242" s="157">
        <v>1.0900000000000001</v>
      </c>
      <c r="P242" s="46">
        <f t="shared" si="86"/>
        <v>0</v>
      </c>
      <c r="Q242" s="47">
        <f t="shared" si="87"/>
        <v>0</v>
      </c>
      <c r="R242" s="48" t="e">
        <f>#REF!*K242</f>
        <v>#REF!</v>
      </c>
      <c r="S242" s="49" t="e">
        <f t="shared" si="88"/>
        <v>#REF!</v>
      </c>
      <c r="T242" s="48">
        <f t="shared" si="89"/>
        <v>0</v>
      </c>
      <c r="U242" s="49">
        <f t="shared" si="90"/>
        <v>0</v>
      </c>
      <c r="V242" s="48">
        <f t="shared" si="91"/>
        <v>0</v>
      </c>
      <c r="W242" s="49">
        <f t="shared" si="92"/>
        <v>0</v>
      </c>
      <c r="X242" s="220"/>
      <c r="Y242" s="49"/>
      <c r="Z242" s="48">
        <f t="shared" si="93"/>
        <v>0</v>
      </c>
      <c r="AA242" s="49">
        <f t="shared" si="94"/>
        <v>0</v>
      </c>
    </row>
    <row r="243" spans="1:27" ht="14.25" hidden="1" customHeight="1" x14ac:dyDescent="0.2">
      <c r="A243" s="33">
        <v>200</v>
      </c>
      <c r="B243" s="154" t="s">
        <v>161</v>
      </c>
      <c r="C243" s="106" t="s">
        <v>145</v>
      </c>
      <c r="D243" s="106">
        <v>9</v>
      </c>
      <c r="E243" s="257">
        <v>900</v>
      </c>
      <c r="F243" s="215"/>
      <c r="G243" s="215"/>
      <c r="H243" s="215"/>
      <c r="I243" s="215"/>
      <c r="J243" s="21">
        <f t="shared" si="95"/>
        <v>900</v>
      </c>
      <c r="K243" s="250"/>
      <c r="L243" s="155">
        <f t="shared" si="85"/>
        <v>0</v>
      </c>
      <c r="M243" s="156"/>
      <c r="N243" s="157">
        <v>1.0900000000000001</v>
      </c>
      <c r="P243" s="46">
        <f t="shared" si="86"/>
        <v>0</v>
      </c>
      <c r="Q243" s="47">
        <f t="shared" si="87"/>
        <v>0</v>
      </c>
      <c r="R243" s="48" t="e">
        <f>#REF!*K243</f>
        <v>#REF!</v>
      </c>
      <c r="S243" s="49" t="e">
        <f t="shared" si="88"/>
        <v>#REF!</v>
      </c>
      <c r="T243" s="48">
        <f t="shared" si="89"/>
        <v>0</v>
      </c>
      <c r="U243" s="49">
        <f t="shared" si="90"/>
        <v>0</v>
      </c>
      <c r="V243" s="48">
        <f t="shared" si="91"/>
        <v>0</v>
      </c>
      <c r="W243" s="49">
        <f t="shared" si="92"/>
        <v>0</v>
      </c>
      <c r="X243" s="220"/>
      <c r="Y243" s="49"/>
      <c r="Z243" s="48">
        <f t="shared" si="93"/>
        <v>0</v>
      </c>
      <c r="AA243" s="49">
        <f t="shared" si="94"/>
        <v>0</v>
      </c>
    </row>
    <row r="244" spans="1:27" ht="14.25" hidden="1" customHeight="1" x14ac:dyDescent="0.2">
      <c r="A244" s="33">
        <v>201</v>
      </c>
      <c r="B244" s="154" t="s">
        <v>162</v>
      </c>
      <c r="C244" s="106" t="s">
        <v>145</v>
      </c>
      <c r="D244" s="106">
        <v>9</v>
      </c>
      <c r="E244" s="257">
        <v>100</v>
      </c>
      <c r="F244" s="215"/>
      <c r="G244" s="215"/>
      <c r="H244" s="215"/>
      <c r="I244" s="215"/>
      <c r="J244" s="21">
        <f t="shared" si="95"/>
        <v>100</v>
      </c>
      <c r="K244" s="250"/>
      <c r="L244" s="155">
        <f t="shared" si="85"/>
        <v>0</v>
      </c>
      <c r="M244" s="156"/>
      <c r="N244" s="157">
        <v>1.0900000000000001</v>
      </c>
      <c r="P244" s="46">
        <f t="shared" si="86"/>
        <v>0</v>
      </c>
      <c r="Q244" s="47">
        <f t="shared" si="87"/>
        <v>0</v>
      </c>
      <c r="R244" s="48" t="e">
        <f>#REF!*K244</f>
        <v>#REF!</v>
      </c>
      <c r="S244" s="49" t="e">
        <f t="shared" si="88"/>
        <v>#REF!</v>
      </c>
      <c r="T244" s="48">
        <f t="shared" si="89"/>
        <v>0</v>
      </c>
      <c r="U244" s="49">
        <f t="shared" si="90"/>
        <v>0</v>
      </c>
      <c r="V244" s="48">
        <f t="shared" si="91"/>
        <v>0</v>
      </c>
      <c r="W244" s="49">
        <f t="shared" si="92"/>
        <v>0</v>
      </c>
      <c r="X244" s="220"/>
      <c r="Y244" s="49"/>
      <c r="Z244" s="48">
        <f t="shared" si="93"/>
        <v>0</v>
      </c>
      <c r="AA244" s="49">
        <f t="shared" si="94"/>
        <v>0</v>
      </c>
    </row>
    <row r="245" spans="1:27" ht="14.25" hidden="1" customHeight="1" x14ac:dyDescent="0.2">
      <c r="A245" s="33">
        <v>202</v>
      </c>
      <c r="B245" s="154" t="s">
        <v>163</v>
      </c>
      <c r="C245" s="106" t="s">
        <v>145</v>
      </c>
      <c r="D245" s="106">
        <v>9</v>
      </c>
      <c r="E245" s="257">
        <v>2500</v>
      </c>
      <c r="F245" s="215"/>
      <c r="G245" s="215"/>
      <c r="H245" s="215"/>
      <c r="I245" s="215"/>
      <c r="J245" s="21">
        <f t="shared" si="95"/>
        <v>2500</v>
      </c>
      <c r="K245" s="250"/>
      <c r="L245" s="155">
        <f t="shared" si="85"/>
        <v>0</v>
      </c>
      <c r="M245" s="156"/>
      <c r="N245" s="157">
        <v>1.0900000000000001</v>
      </c>
      <c r="P245" s="46">
        <f t="shared" si="86"/>
        <v>0</v>
      </c>
      <c r="Q245" s="47">
        <f t="shared" si="87"/>
        <v>0</v>
      </c>
      <c r="R245" s="48" t="e">
        <f>#REF!*K245</f>
        <v>#REF!</v>
      </c>
      <c r="S245" s="49" t="e">
        <f t="shared" si="88"/>
        <v>#REF!</v>
      </c>
      <c r="T245" s="48">
        <f t="shared" si="89"/>
        <v>0</v>
      </c>
      <c r="U245" s="49">
        <f t="shared" si="90"/>
        <v>0</v>
      </c>
      <c r="V245" s="48">
        <f t="shared" si="91"/>
        <v>0</v>
      </c>
      <c r="W245" s="49">
        <f t="shared" si="92"/>
        <v>0</v>
      </c>
      <c r="X245" s="220"/>
      <c r="Y245" s="49"/>
      <c r="Z245" s="48">
        <f t="shared" si="93"/>
        <v>0</v>
      </c>
      <c r="AA245" s="49">
        <f t="shared" si="94"/>
        <v>0</v>
      </c>
    </row>
    <row r="246" spans="1:27" ht="14.25" hidden="1" customHeight="1" x14ac:dyDescent="0.2">
      <c r="A246" s="33">
        <v>203</v>
      </c>
      <c r="B246" s="154" t="s">
        <v>164</v>
      </c>
      <c r="C246" s="106" t="s">
        <v>145</v>
      </c>
      <c r="D246" s="106">
        <v>9</v>
      </c>
      <c r="E246" s="257">
        <v>400</v>
      </c>
      <c r="F246" s="215"/>
      <c r="G246" s="215"/>
      <c r="H246" s="215"/>
      <c r="I246" s="215"/>
      <c r="J246" s="21">
        <f t="shared" si="95"/>
        <v>400</v>
      </c>
      <c r="K246" s="250"/>
      <c r="L246" s="155">
        <f t="shared" si="85"/>
        <v>0</v>
      </c>
      <c r="M246" s="156"/>
      <c r="N246" s="157">
        <v>1.0900000000000001</v>
      </c>
      <c r="P246" s="46">
        <f t="shared" si="86"/>
        <v>0</v>
      </c>
      <c r="Q246" s="47">
        <f t="shared" si="87"/>
        <v>0</v>
      </c>
      <c r="R246" s="48" t="e">
        <f>#REF!*K246</f>
        <v>#REF!</v>
      </c>
      <c r="S246" s="49" t="e">
        <f t="shared" si="88"/>
        <v>#REF!</v>
      </c>
      <c r="T246" s="48">
        <f t="shared" si="89"/>
        <v>0</v>
      </c>
      <c r="U246" s="49">
        <f t="shared" si="90"/>
        <v>0</v>
      </c>
      <c r="V246" s="48">
        <f t="shared" si="91"/>
        <v>0</v>
      </c>
      <c r="W246" s="49">
        <f t="shared" si="92"/>
        <v>0</v>
      </c>
      <c r="X246" s="220"/>
      <c r="Y246" s="49"/>
      <c r="Z246" s="48">
        <f t="shared" si="93"/>
        <v>0</v>
      </c>
      <c r="AA246" s="49">
        <f t="shared" si="94"/>
        <v>0</v>
      </c>
    </row>
    <row r="247" spans="1:27" ht="14.25" hidden="1" customHeight="1" x14ac:dyDescent="0.2">
      <c r="A247" s="33">
        <v>204</v>
      </c>
      <c r="B247" s="154" t="s">
        <v>199</v>
      </c>
      <c r="C247" s="106" t="s">
        <v>145</v>
      </c>
      <c r="D247" s="106">
        <v>9</v>
      </c>
      <c r="E247" s="257">
        <v>350</v>
      </c>
      <c r="F247" s="215"/>
      <c r="G247" s="215"/>
      <c r="H247" s="215"/>
      <c r="I247" s="215"/>
      <c r="J247" s="21">
        <f t="shared" si="95"/>
        <v>350</v>
      </c>
      <c r="K247" s="250"/>
      <c r="L247" s="155">
        <f t="shared" si="85"/>
        <v>0</v>
      </c>
      <c r="M247" s="156"/>
      <c r="N247" s="157">
        <v>1.0900000000000001</v>
      </c>
      <c r="P247" s="46">
        <f t="shared" si="86"/>
        <v>0</v>
      </c>
      <c r="Q247" s="47">
        <f t="shared" si="87"/>
        <v>0</v>
      </c>
      <c r="R247" s="48" t="e">
        <f>#REF!*K247</f>
        <v>#REF!</v>
      </c>
      <c r="S247" s="49" t="e">
        <f t="shared" si="88"/>
        <v>#REF!</v>
      </c>
      <c r="T247" s="48">
        <f t="shared" si="89"/>
        <v>0</v>
      </c>
      <c r="U247" s="49">
        <f t="shared" si="90"/>
        <v>0</v>
      </c>
      <c r="V247" s="48">
        <f t="shared" si="91"/>
        <v>0</v>
      </c>
      <c r="W247" s="49">
        <f t="shared" si="92"/>
        <v>0</v>
      </c>
      <c r="X247" s="220"/>
      <c r="Y247" s="49"/>
      <c r="Z247" s="48">
        <f t="shared" si="93"/>
        <v>0</v>
      </c>
      <c r="AA247" s="49">
        <f t="shared" si="94"/>
        <v>0</v>
      </c>
    </row>
    <row r="248" spans="1:27" ht="14.25" hidden="1" customHeight="1" x14ac:dyDescent="0.2">
      <c r="A248" s="33">
        <v>205</v>
      </c>
      <c r="B248" s="154" t="s">
        <v>165</v>
      </c>
      <c r="C248" s="106" t="s">
        <v>145</v>
      </c>
      <c r="D248" s="106">
        <v>9</v>
      </c>
      <c r="E248" s="257">
        <v>200</v>
      </c>
      <c r="F248" s="215"/>
      <c r="G248" s="215"/>
      <c r="H248" s="215"/>
      <c r="I248" s="215"/>
      <c r="J248" s="21">
        <f t="shared" si="95"/>
        <v>200</v>
      </c>
      <c r="K248" s="250"/>
      <c r="L248" s="155">
        <f t="shared" si="85"/>
        <v>0</v>
      </c>
      <c r="M248" s="156"/>
      <c r="N248" s="157">
        <v>1.0900000000000001</v>
      </c>
      <c r="P248" s="46">
        <f t="shared" si="86"/>
        <v>0</v>
      </c>
      <c r="Q248" s="47">
        <f t="shared" si="87"/>
        <v>0</v>
      </c>
      <c r="R248" s="48" t="e">
        <f>#REF!*K248</f>
        <v>#REF!</v>
      </c>
      <c r="S248" s="49" t="e">
        <f t="shared" si="88"/>
        <v>#REF!</v>
      </c>
      <c r="T248" s="48">
        <f t="shared" si="89"/>
        <v>0</v>
      </c>
      <c r="U248" s="49">
        <f t="shared" si="90"/>
        <v>0</v>
      </c>
      <c r="V248" s="48">
        <f t="shared" si="91"/>
        <v>0</v>
      </c>
      <c r="W248" s="49">
        <f t="shared" si="92"/>
        <v>0</v>
      </c>
      <c r="X248" s="220"/>
      <c r="Y248" s="49"/>
      <c r="Z248" s="48">
        <f t="shared" si="93"/>
        <v>0</v>
      </c>
      <c r="AA248" s="49">
        <f t="shared" si="94"/>
        <v>0</v>
      </c>
    </row>
    <row r="249" spans="1:27" ht="14.25" hidden="1" customHeight="1" x14ac:dyDescent="0.2">
      <c r="A249" s="33">
        <v>206</v>
      </c>
      <c r="B249" s="154" t="s">
        <v>166</v>
      </c>
      <c r="C249" s="106" t="s">
        <v>167</v>
      </c>
      <c r="D249" s="106">
        <v>9</v>
      </c>
      <c r="E249" s="257">
        <v>1100</v>
      </c>
      <c r="F249" s="215"/>
      <c r="G249" s="215"/>
      <c r="H249" s="215"/>
      <c r="I249" s="215"/>
      <c r="J249" s="21">
        <f t="shared" si="95"/>
        <v>1100</v>
      </c>
      <c r="K249" s="250"/>
      <c r="L249" s="155">
        <f t="shared" si="85"/>
        <v>0</v>
      </c>
      <c r="M249" s="156"/>
      <c r="N249" s="157">
        <v>1.0900000000000001</v>
      </c>
      <c r="P249" s="46">
        <f t="shared" si="86"/>
        <v>0</v>
      </c>
      <c r="Q249" s="47">
        <f t="shared" si="87"/>
        <v>0</v>
      </c>
      <c r="R249" s="48" t="e">
        <f>#REF!*K249</f>
        <v>#REF!</v>
      </c>
      <c r="S249" s="49" t="e">
        <f t="shared" si="88"/>
        <v>#REF!</v>
      </c>
      <c r="T249" s="48">
        <f t="shared" si="89"/>
        <v>0</v>
      </c>
      <c r="U249" s="49">
        <f t="shared" si="90"/>
        <v>0</v>
      </c>
      <c r="V249" s="48">
        <f t="shared" si="91"/>
        <v>0</v>
      </c>
      <c r="W249" s="49">
        <f t="shared" si="92"/>
        <v>0</v>
      </c>
      <c r="X249" s="220"/>
      <c r="Y249" s="49"/>
      <c r="Z249" s="48">
        <f t="shared" si="93"/>
        <v>0</v>
      </c>
      <c r="AA249" s="49">
        <f t="shared" si="94"/>
        <v>0</v>
      </c>
    </row>
    <row r="250" spans="1:27" ht="14.25" hidden="1" customHeight="1" x14ac:dyDescent="0.2">
      <c r="A250" s="33">
        <v>207</v>
      </c>
      <c r="B250" s="154" t="s">
        <v>168</v>
      </c>
      <c r="C250" s="106" t="s">
        <v>16</v>
      </c>
      <c r="D250" s="106">
        <v>9</v>
      </c>
      <c r="E250" s="257">
        <v>255</v>
      </c>
      <c r="F250" s="215"/>
      <c r="G250" s="215"/>
      <c r="H250" s="215"/>
      <c r="I250" s="215"/>
      <c r="J250" s="21">
        <f t="shared" si="95"/>
        <v>255</v>
      </c>
      <c r="K250" s="250"/>
      <c r="L250" s="155">
        <f t="shared" si="85"/>
        <v>0</v>
      </c>
      <c r="M250" s="156"/>
      <c r="N250" s="157">
        <v>1.0900000000000001</v>
      </c>
      <c r="P250" s="46">
        <f t="shared" si="86"/>
        <v>0</v>
      </c>
      <c r="Q250" s="47">
        <f t="shared" si="87"/>
        <v>0</v>
      </c>
      <c r="R250" s="48" t="e">
        <f>#REF!*K250</f>
        <v>#REF!</v>
      </c>
      <c r="S250" s="49" t="e">
        <f t="shared" si="88"/>
        <v>#REF!</v>
      </c>
      <c r="T250" s="48">
        <f t="shared" si="89"/>
        <v>0</v>
      </c>
      <c r="U250" s="49">
        <f t="shared" si="90"/>
        <v>0</v>
      </c>
      <c r="V250" s="48">
        <f t="shared" si="91"/>
        <v>0</v>
      </c>
      <c r="W250" s="49">
        <f t="shared" si="92"/>
        <v>0</v>
      </c>
      <c r="X250" s="220"/>
      <c r="Y250" s="49"/>
      <c r="Z250" s="48">
        <f t="shared" si="93"/>
        <v>0</v>
      </c>
      <c r="AA250" s="49">
        <f t="shared" si="94"/>
        <v>0</v>
      </c>
    </row>
    <row r="251" spans="1:27" ht="14.25" hidden="1" customHeight="1" x14ac:dyDescent="0.2">
      <c r="A251" s="33">
        <v>208</v>
      </c>
      <c r="B251" s="154" t="s">
        <v>169</v>
      </c>
      <c r="C251" s="106" t="s">
        <v>145</v>
      </c>
      <c r="D251" s="106">
        <v>9</v>
      </c>
      <c r="E251" s="257">
        <v>170</v>
      </c>
      <c r="F251" s="215"/>
      <c r="G251" s="215"/>
      <c r="H251" s="215"/>
      <c r="I251" s="215"/>
      <c r="J251" s="21">
        <f t="shared" si="95"/>
        <v>170</v>
      </c>
      <c r="K251" s="250"/>
      <c r="L251" s="155">
        <f t="shared" si="85"/>
        <v>0</v>
      </c>
      <c r="M251" s="156"/>
      <c r="N251" s="157">
        <v>1.0900000000000001</v>
      </c>
      <c r="P251" s="46">
        <f t="shared" si="86"/>
        <v>0</v>
      </c>
      <c r="Q251" s="47">
        <f t="shared" si="87"/>
        <v>0</v>
      </c>
      <c r="R251" s="48" t="e">
        <f>#REF!*K251</f>
        <v>#REF!</v>
      </c>
      <c r="S251" s="49" t="e">
        <f t="shared" si="88"/>
        <v>#REF!</v>
      </c>
      <c r="T251" s="48">
        <f t="shared" si="89"/>
        <v>0</v>
      </c>
      <c r="U251" s="49">
        <f t="shared" si="90"/>
        <v>0</v>
      </c>
      <c r="V251" s="48">
        <f t="shared" si="91"/>
        <v>0</v>
      </c>
      <c r="W251" s="49">
        <f t="shared" si="92"/>
        <v>0</v>
      </c>
      <c r="X251" s="220"/>
      <c r="Y251" s="49"/>
      <c r="Z251" s="48">
        <f t="shared" si="93"/>
        <v>0</v>
      </c>
      <c r="AA251" s="49">
        <f t="shared" si="94"/>
        <v>0</v>
      </c>
    </row>
    <row r="252" spans="1:27" ht="14.25" hidden="1" customHeight="1" x14ac:dyDescent="0.2">
      <c r="A252" s="33">
        <v>209</v>
      </c>
      <c r="B252" s="154" t="s">
        <v>170</v>
      </c>
      <c r="C252" s="106" t="s">
        <v>145</v>
      </c>
      <c r="D252" s="106">
        <v>9</v>
      </c>
      <c r="E252" s="257">
        <v>340</v>
      </c>
      <c r="F252" s="215"/>
      <c r="G252" s="215"/>
      <c r="H252" s="215"/>
      <c r="I252" s="215"/>
      <c r="J252" s="21">
        <f t="shared" si="95"/>
        <v>340</v>
      </c>
      <c r="K252" s="250"/>
      <c r="L252" s="158">
        <f t="shared" si="85"/>
        <v>0</v>
      </c>
      <c r="M252" s="156"/>
      <c r="N252" s="131">
        <v>1.0900000000000001</v>
      </c>
      <c r="P252" s="46">
        <f t="shared" si="86"/>
        <v>0</v>
      </c>
      <c r="Q252" s="47">
        <f t="shared" si="87"/>
        <v>0</v>
      </c>
      <c r="R252" s="48" t="e">
        <f>#REF!*K252</f>
        <v>#REF!</v>
      </c>
      <c r="S252" s="49" t="e">
        <f t="shared" si="88"/>
        <v>#REF!</v>
      </c>
      <c r="T252" s="48">
        <f t="shared" si="89"/>
        <v>0</v>
      </c>
      <c r="U252" s="49">
        <f t="shared" si="90"/>
        <v>0</v>
      </c>
      <c r="V252" s="48">
        <f t="shared" si="91"/>
        <v>0</v>
      </c>
      <c r="W252" s="49">
        <f t="shared" si="92"/>
        <v>0</v>
      </c>
      <c r="X252" s="220"/>
      <c r="Y252" s="49"/>
      <c r="Z252" s="48">
        <f t="shared" si="93"/>
        <v>0</v>
      </c>
      <c r="AA252" s="49">
        <f t="shared" si="94"/>
        <v>0</v>
      </c>
    </row>
    <row r="253" spans="1:27" ht="21.75" hidden="1" customHeight="1" x14ac:dyDescent="0.2">
      <c r="A253" s="132"/>
      <c r="B253" s="159"/>
      <c r="C253" s="160"/>
      <c r="D253" s="112" t="s">
        <v>137</v>
      </c>
      <c r="E253" s="71">
        <f t="shared" ref="E253:J253" si="96">SUM(E219:E252)</f>
        <v>51898</v>
      </c>
      <c r="F253" s="112">
        <f t="shared" si="96"/>
        <v>0</v>
      </c>
      <c r="G253" s="112">
        <f t="shared" si="96"/>
        <v>0</v>
      </c>
      <c r="H253" s="112">
        <f t="shared" si="96"/>
        <v>0</v>
      </c>
      <c r="I253" s="112">
        <f t="shared" si="96"/>
        <v>0</v>
      </c>
      <c r="J253" s="71">
        <f t="shared" si="96"/>
        <v>51898</v>
      </c>
      <c r="K253" s="161"/>
      <c r="L253" s="81">
        <f>SUM(L219:L252)</f>
        <v>0</v>
      </c>
      <c r="M253" s="162"/>
      <c r="N253" s="163"/>
      <c r="O253" s="59" t="s">
        <v>185</v>
      </c>
      <c r="P253" s="60">
        <f>SUM(P219:P252)</f>
        <v>0</v>
      </c>
      <c r="Q253" s="60">
        <f t="shared" ref="Q253:W253" si="97">SUM(Q219:Q252)</f>
        <v>0</v>
      </c>
      <c r="R253" s="60" t="e">
        <f t="shared" si="97"/>
        <v>#REF!</v>
      </c>
      <c r="S253" s="60" t="e">
        <f t="shared" si="97"/>
        <v>#REF!</v>
      </c>
      <c r="T253" s="60">
        <f t="shared" si="97"/>
        <v>0</v>
      </c>
      <c r="U253" s="60">
        <f t="shared" si="97"/>
        <v>0</v>
      </c>
      <c r="V253" s="60">
        <f t="shared" si="97"/>
        <v>0</v>
      </c>
      <c r="W253" s="60">
        <f t="shared" si="97"/>
        <v>0</v>
      </c>
      <c r="X253" s="60"/>
      <c r="Y253" s="60"/>
      <c r="Z253" s="60">
        <f t="shared" ref="Z253:AA253" si="98">SUM(Z219:Z252)</f>
        <v>0</v>
      </c>
      <c r="AA253" s="60">
        <f t="shared" si="98"/>
        <v>0</v>
      </c>
    </row>
    <row r="254" spans="1:27" hidden="1" x14ac:dyDescent="0.2">
      <c r="A254" s="263"/>
      <c r="B254" s="263"/>
      <c r="C254" s="263"/>
      <c r="D254" s="263"/>
      <c r="E254" s="263"/>
      <c r="F254" s="263"/>
      <c r="G254" s="263"/>
      <c r="H254" s="263"/>
      <c r="I254" s="263"/>
      <c r="J254" s="263"/>
      <c r="K254" s="263"/>
      <c r="L254" s="115"/>
      <c r="M254" s="74" t="s">
        <v>123</v>
      </c>
    </row>
    <row r="255" spans="1:27" ht="14.25" hidden="1" customHeight="1" x14ac:dyDescent="0.2">
      <c r="A255" s="264" t="s">
        <v>294</v>
      </c>
      <c r="B255" s="264"/>
      <c r="C255" s="264"/>
      <c r="D255" s="264"/>
      <c r="E255" s="264"/>
      <c r="F255" s="264"/>
      <c r="G255" s="264"/>
      <c r="H255" s="264"/>
      <c r="I255" s="264"/>
      <c r="J255" s="264"/>
      <c r="K255" s="264"/>
      <c r="L255" s="79">
        <f>P253</f>
        <v>0</v>
      </c>
      <c r="M255" s="140">
        <f>Q253</f>
        <v>0</v>
      </c>
      <c r="N255" s="11">
        <f>M255-L255</f>
        <v>0</v>
      </c>
    </row>
    <row r="256" spans="1:27" ht="15" hidden="1" customHeight="1" x14ac:dyDescent="0.25">
      <c r="A256" s="265" t="s">
        <v>230</v>
      </c>
      <c r="B256" s="265"/>
      <c r="C256" s="265"/>
      <c r="D256" s="265"/>
      <c r="E256" s="265"/>
      <c r="F256" s="265"/>
      <c r="G256" s="265"/>
      <c r="H256" s="265"/>
      <c r="I256" s="265"/>
      <c r="J256" s="265"/>
      <c r="K256" s="265"/>
      <c r="L256" s="81">
        <f>SUM(L255:L255)</f>
        <v>0</v>
      </c>
      <c r="M256" s="141">
        <f>SUM(M255:M255)</f>
        <v>0</v>
      </c>
      <c r="N256" s="93"/>
    </row>
    <row r="257" spans="1:30" ht="15" hidden="1" x14ac:dyDescent="0.25">
      <c r="A257" s="164"/>
      <c r="B257" s="85"/>
      <c r="C257" s="165"/>
      <c r="D257" s="165"/>
      <c r="E257" s="166"/>
      <c r="F257" s="88"/>
      <c r="G257" s="88"/>
      <c r="H257" s="88"/>
      <c r="I257" s="88"/>
      <c r="J257" s="88"/>
      <c r="K257" s="167"/>
      <c r="L257" s="121"/>
      <c r="M257" s="168"/>
      <c r="N257" s="93"/>
    </row>
    <row r="258" spans="1:30" ht="15" hidden="1" customHeight="1" x14ac:dyDescent="0.25">
      <c r="A258" s="266" t="s">
        <v>171</v>
      </c>
      <c r="B258" s="267"/>
      <c r="C258" s="267"/>
      <c r="D258" s="247"/>
      <c r="E258" s="169"/>
      <c r="F258" s="170"/>
      <c r="G258" s="170"/>
      <c r="H258" s="170"/>
      <c r="I258" s="170"/>
      <c r="J258" s="170"/>
      <c r="K258" s="170"/>
      <c r="L258" s="16"/>
      <c r="M258" s="168"/>
      <c r="N258" s="93"/>
    </row>
    <row r="259" spans="1:30" ht="21" hidden="1" customHeight="1" x14ac:dyDescent="0.25">
      <c r="A259" s="18" t="s">
        <v>3</v>
      </c>
      <c r="B259" s="94" t="s">
        <v>4</v>
      </c>
      <c r="C259" s="94" t="s">
        <v>5</v>
      </c>
      <c r="D259" s="95" t="s">
        <v>6</v>
      </c>
      <c r="E259" s="268" t="s">
        <v>7</v>
      </c>
      <c r="F259" s="268"/>
      <c r="G259" s="268"/>
      <c r="H259" s="95"/>
      <c r="I259" s="95"/>
      <c r="J259" s="96" t="s">
        <v>8</v>
      </c>
      <c r="K259" s="96" t="s">
        <v>125</v>
      </c>
      <c r="L259" s="97" t="s">
        <v>10</v>
      </c>
      <c r="M259" s="168"/>
    </row>
    <row r="260" spans="1:30" ht="25.5" hidden="1" customHeight="1" x14ac:dyDescent="0.2">
      <c r="A260" s="171"/>
      <c r="B260" s="172"/>
      <c r="C260" s="172"/>
      <c r="D260" s="172"/>
      <c r="E260" s="233" t="s">
        <v>290</v>
      </c>
      <c r="F260" s="234" t="s">
        <v>191</v>
      </c>
      <c r="G260" s="234" t="s">
        <v>291</v>
      </c>
      <c r="H260" s="234" t="s">
        <v>187</v>
      </c>
      <c r="I260" s="234" t="s">
        <v>201</v>
      </c>
      <c r="J260" s="173"/>
      <c r="K260" s="225"/>
      <c r="L260" s="39"/>
      <c r="M260" s="174"/>
      <c r="N260" s="18" t="s">
        <v>6</v>
      </c>
      <c r="P260" s="18" t="s">
        <v>184</v>
      </c>
      <c r="Q260" s="18"/>
      <c r="R260" s="237" t="s">
        <v>183</v>
      </c>
      <c r="S260" s="31"/>
      <c r="T260" s="239" t="s">
        <v>191</v>
      </c>
      <c r="U260" s="32"/>
      <c r="V260" s="32" t="s">
        <v>227</v>
      </c>
      <c r="W260" s="32"/>
      <c r="X260" s="32" t="s">
        <v>228</v>
      </c>
      <c r="Y260" s="32"/>
      <c r="Z260" s="32" t="s">
        <v>187</v>
      </c>
      <c r="AA260" s="32"/>
    </row>
    <row r="261" spans="1:30" ht="14.25" hidden="1" customHeight="1" x14ac:dyDescent="0.2">
      <c r="A261" s="33">
        <v>210</v>
      </c>
      <c r="B261" s="34" t="s">
        <v>284</v>
      </c>
      <c r="C261" s="106" t="s">
        <v>16</v>
      </c>
      <c r="D261" s="106">
        <v>9</v>
      </c>
      <c r="E261" s="215">
        <v>1500</v>
      </c>
      <c r="F261" s="215"/>
      <c r="G261" s="215"/>
      <c r="H261" s="215"/>
      <c r="I261" s="215"/>
      <c r="J261" s="21">
        <f>SUM(E261:I261)</f>
        <v>1500</v>
      </c>
      <c r="K261" s="250"/>
      <c r="L261" s="36">
        <f>J261*K261</f>
        <v>0</v>
      </c>
      <c r="M261" s="156"/>
      <c r="N261" s="157">
        <v>1.0900000000000001</v>
      </c>
      <c r="P261" s="46">
        <f>E261*K261</f>
        <v>0</v>
      </c>
      <c r="Q261" s="47">
        <f t="shared" ref="Q261:Q265" si="99">P261*N261</f>
        <v>0</v>
      </c>
      <c r="R261" s="48" t="e">
        <f>#REF!*K261</f>
        <v>#REF!</v>
      </c>
      <c r="S261" s="49" t="e">
        <f t="shared" ref="S261:S265" si="100">R261*N261</f>
        <v>#REF!</v>
      </c>
      <c r="T261" s="48">
        <f>F261*K261</f>
        <v>0</v>
      </c>
      <c r="U261" s="49">
        <f t="shared" ref="U261:U265" si="101">T261*N261</f>
        <v>0</v>
      </c>
      <c r="V261" s="48">
        <f>G261*K261</f>
        <v>0</v>
      </c>
      <c r="W261" s="49">
        <f>V261*N261</f>
        <v>0</v>
      </c>
      <c r="X261" s="220"/>
      <c r="Y261" s="49"/>
      <c r="Z261" s="48">
        <f>J261*M261</f>
        <v>0</v>
      </c>
      <c r="AA261" s="49">
        <f>Z261*P261</f>
        <v>0</v>
      </c>
    </row>
    <row r="262" spans="1:30" ht="14.25" hidden="1" customHeight="1" x14ac:dyDescent="0.2">
      <c r="A262" s="213">
        <v>211</v>
      </c>
      <c r="B262" s="43" t="s">
        <v>285</v>
      </c>
      <c r="C262" s="242" t="s">
        <v>16</v>
      </c>
      <c r="D262" s="242">
        <v>9</v>
      </c>
      <c r="E262" s="241">
        <v>0</v>
      </c>
      <c r="F262" s="241"/>
      <c r="G262" s="241"/>
      <c r="H262" s="241"/>
      <c r="I262" s="241"/>
      <c r="J262" s="21">
        <f t="shared" ref="J262:J265" si="102">SUM(E262:I262)</f>
        <v>0</v>
      </c>
      <c r="K262" s="250"/>
      <c r="L262" s="211">
        <f>J262*K262</f>
        <v>0</v>
      </c>
      <c r="M262" s="156"/>
      <c r="N262" s="157">
        <v>1.0900000000000001</v>
      </c>
      <c r="P262" s="46">
        <f>E262*K262</f>
        <v>0</v>
      </c>
      <c r="Q262" s="47">
        <f t="shared" si="99"/>
        <v>0</v>
      </c>
      <c r="R262" s="48" t="e">
        <f>#REF!*K262</f>
        <v>#REF!</v>
      </c>
      <c r="S262" s="49" t="e">
        <f t="shared" si="100"/>
        <v>#REF!</v>
      </c>
      <c r="T262" s="48">
        <f>F262*K262</f>
        <v>0</v>
      </c>
      <c r="U262" s="49">
        <f t="shared" si="101"/>
        <v>0</v>
      </c>
      <c r="V262" s="48">
        <f>G262*K262</f>
        <v>0</v>
      </c>
      <c r="W262" s="49">
        <f>V262*N262</f>
        <v>0</v>
      </c>
      <c r="X262" s="220"/>
      <c r="Y262" s="49"/>
      <c r="Z262" s="48">
        <f>J262*M262</f>
        <v>0</v>
      </c>
      <c r="AA262" s="49">
        <f>Z262*P262</f>
        <v>0</v>
      </c>
    </row>
    <row r="263" spans="1:30" ht="14.25" hidden="1" customHeight="1" x14ac:dyDescent="0.2">
      <c r="A263" s="33">
        <v>212</v>
      </c>
      <c r="B263" s="34" t="s">
        <v>286</v>
      </c>
      <c r="C263" s="106" t="s">
        <v>16</v>
      </c>
      <c r="D263" s="106">
        <v>9</v>
      </c>
      <c r="E263" s="215">
        <v>1800</v>
      </c>
      <c r="F263" s="215"/>
      <c r="G263" s="215"/>
      <c r="H263" s="215"/>
      <c r="I263" s="215"/>
      <c r="J263" s="21">
        <f t="shared" si="102"/>
        <v>1800</v>
      </c>
      <c r="K263" s="250"/>
      <c r="L263" s="36">
        <f>J263*K263</f>
        <v>0</v>
      </c>
      <c r="M263" s="156"/>
      <c r="N263" s="157">
        <v>1.0900000000000001</v>
      </c>
      <c r="P263" s="46">
        <f>E263*K263</f>
        <v>0</v>
      </c>
      <c r="Q263" s="47">
        <f t="shared" si="99"/>
        <v>0</v>
      </c>
      <c r="R263" s="48" t="e">
        <f>#REF!*K263</f>
        <v>#REF!</v>
      </c>
      <c r="S263" s="49" t="e">
        <f t="shared" si="100"/>
        <v>#REF!</v>
      </c>
      <c r="T263" s="48">
        <f>F263*K263</f>
        <v>0</v>
      </c>
      <c r="U263" s="49">
        <f t="shared" si="101"/>
        <v>0</v>
      </c>
      <c r="V263" s="48">
        <f>G263*K263</f>
        <v>0</v>
      </c>
      <c r="W263" s="49">
        <f>V263*N263</f>
        <v>0</v>
      </c>
      <c r="X263" s="220"/>
      <c r="Y263" s="49"/>
      <c r="Z263" s="48">
        <f>J263*M263</f>
        <v>0</v>
      </c>
      <c r="AA263" s="49">
        <f>Z263*P263</f>
        <v>0</v>
      </c>
    </row>
    <row r="264" spans="1:30" ht="14.25" hidden="1" customHeight="1" x14ac:dyDescent="0.2">
      <c r="A264" s="33">
        <v>213</v>
      </c>
      <c r="B264" s="34" t="s">
        <v>226</v>
      </c>
      <c r="C264" s="106" t="s">
        <v>16</v>
      </c>
      <c r="D264" s="106">
        <v>9</v>
      </c>
      <c r="E264" s="215">
        <v>30</v>
      </c>
      <c r="F264" s="215"/>
      <c r="G264" s="215"/>
      <c r="H264" s="215"/>
      <c r="I264" s="215"/>
      <c r="J264" s="21">
        <f t="shared" si="102"/>
        <v>30</v>
      </c>
      <c r="K264" s="250"/>
      <c r="L264" s="36">
        <f>J264*K264</f>
        <v>0</v>
      </c>
      <c r="M264" s="156"/>
      <c r="N264" s="157">
        <v>1.0900000000000001</v>
      </c>
      <c r="P264" s="46">
        <f>E264*K264</f>
        <v>0</v>
      </c>
      <c r="Q264" s="47">
        <f t="shared" si="99"/>
        <v>0</v>
      </c>
      <c r="R264" s="48" t="e">
        <f>#REF!*K264</f>
        <v>#REF!</v>
      </c>
      <c r="S264" s="49" t="e">
        <f t="shared" si="100"/>
        <v>#REF!</v>
      </c>
      <c r="T264" s="48">
        <f>F264*K264</f>
        <v>0</v>
      </c>
      <c r="U264" s="49">
        <f t="shared" si="101"/>
        <v>0</v>
      </c>
      <c r="V264" s="48">
        <f>G264*K264</f>
        <v>0</v>
      </c>
      <c r="W264" s="49">
        <f>V264*N264</f>
        <v>0</v>
      </c>
      <c r="X264" s="220"/>
      <c r="Y264" s="49"/>
      <c r="Z264" s="48">
        <f>J264*M264</f>
        <v>0</v>
      </c>
      <c r="AA264" s="49">
        <f>Z264*P264</f>
        <v>0</v>
      </c>
    </row>
    <row r="265" spans="1:30" ht="14.25" hidden="1" customHeight="1" x14ac:dyDescent="0.2">
      <c r="A265" s="33">
        <v>214</v>
      </c>
      <c r="B265" s="34" t="s">
        <v>287</v>
      </c>
      <c r="C265" s="106" t="s">
        <v>16</v>
      </c>
      <c r="D265" s="106">
        <v>9</v>
      </c>
      <c r="E265" s="215">
        <v>200</v>
      </c>
      <c r="F265" s="215"/>
      <c r="G265" s="215"/>
      <c r="H265" s="215"/>
      <c r="I265" s="215"/>
      <c r="J265" s="21">
        <f t="shared" si="102"/>
        <v>200</v>
      </c>
      <c r="K265" s="250"/>
      <c r="L265" s="36">
        <f>J265*K265</f>
        <v>0</v>
      </c>
      <c r="M265" s="156"/>
      <c r="N265" s="131">
        <v>1.0900000000000001</v>
      </c>
      <c r="P265" s="46">
        <f>E265*K265</f>
        <v>0</v>
      </c>
      <c r="Q265" s="47">
        <f t="shared" si="99"/>
        <v>0</v>
      </c>
      <c r="R265" s="48" t="e">
        <f>#REF!*K265</f>
        <v>#REF!</v>
      </c>
      <c r="S265" s="49" t="e">
        <f t="shared" si="100"/>
        <v>#REF!</v>
      </c>
      <c r="T265" s="48">
        <f>F265*K265</f>
        <v>0</v>
      </c>
      <c r="U265" s="49">
        <f t="shared" si="101"/>
        <v>0</v>
      </c>
      <c r="V265" s="48">
        <f>G265*K265</f>
        <v>0</v>
      </c>
      <c r="W265" s="49">
        <f>V265*N265</f>
        <v>0</v>
      </c>
      <c r="X265" s="220"/>
      <c r="Y265" s="49"/>
      <c r="Z265" s="48">
        <f>J265*M265</f>
        <v>0</v>
      </c>
      <c r="AA265" s="49">
        <f>Z265*P265</f>
        <v>0</v>
      </c>
    </row>
    <row r="266" spans="1:30" ht="22.5" hidden="1" customHeight="1" x14ac:dyDescent="0.2">
      <c r="A266" s="132"/>
      <c r="B266" s="133"/>
      <c r="C266" s="160"/>
      <c r="D266" s="112" t="s">
        <v>137</v>
      </c>
      <c r="E266" s="71">
        <f t="shared" ref="E266:J266" si="103">SUM(E261:E265)</f>
        <v>3530</v>
      </c>
      <c r="F266" s="71">
        <f t="shared" si="103"/>
        <v>0</v>
      </c>
      <c r="G266" s="71">
        <f t="shared" si="103"/>
        <v>0</v>
      </c>
      <c r="H266" s="71">
        <f t="shared" si="103"/>
        <v>0</v>
      </c>
      <c r="I266" s="71">
        <f t="shared" si="103"/>
        <v>0</v>
      </c>
      <c r="J266" s="71">
        <f t="shared" si="103"/>
        <v>3530</v>
      </c>
      <c r="K266" s="73"/>
      <c r="L266" s="175">
        <f>SUM(L261:L265)</f>
        <v>0</v>
      </c>
      <c r="M266" s="162"/>
      <c r="N266" s="163"/>
      <c r="O266" s="59" t="s">
        <v>185</v>
      </c>
      <c r="P266" s="60">
        <f>SUM(P261:P265)</f>
        <v>0</v>
      </c>
      <c r="Q266" s="60">
        <f t="shared" ref="Q266:W266" si="104">SUM(Q261:Q265)</f>
        <v>0</v>
      </c>
      <c r="R266" s="60" t="e">
        <f t="shared" si="104"/>
        <v>#REF!</v>
      </c>
      <c r="S266" s="60" t="e">
        <f t="shared" si="104"/>
        <v>#REF!</v>
      </c>
      <c r="T266" s="60">
        <f t="shared" si="104"/>
        <v>0</v>
      </c>
      <c r="U266" s="60">
        <f t="shared" si="104"/>
        <v>0</v>
      </c>
      <c r="V266" s="60">
        <f t="shared" si="104"/>
        <v>0</v>
      </c>
      <c r="W266" s="60">
        <f t="shared" si="104"/>
        <v>0</v>
      </c>
      <c r="X266" s="60"/>
      <c r="Y266" s="60"/>
      <c r="Z266" s="60">
        <f t="shared" ref="Z266:AA266" si="105">SUM(Z261:Z265)</f>
        <v>0</v>
      </c>
      <c r="AA266" s="60">
        <f t="shared" si="105"/>
        <v>0</v>
      </c>
    </row>
    <row r="267" spans="1:30" hidden="1" x14ac:dyDescent="0.2">
      <c r="A267" s="263"/>
      <c r="B267" s="263"/>
      <c r="C267" s="263"/>
      <c r="D267" s="263"/>
      <c r="E267" s="263"/>
      <c r="F267" s="263"/>
      <c r="G267" s="263"/>
      <c r="H267" s="263"/>
      <c r="I267" s="263"/>
      <c r="J267" s="263"/>
      <c r="K267" s="263"/>
      <c r="L267" s="138"/>
      <c r="M267" s="74" t="s">
        <v>123</v>
      </c>
    </row>
    <row r="268" spans="1:30" ht="12.75" hidden="1" customHeight="1" x14ac:dyDescent="0.2">
      <c r="A268" s="264" t="s">
        <v>294</v>
      </c>
      <c r="B268" s="264"/>
      <c r="C268" s="264"/>
      <c r="D268" s="264"/>
      <c r="E268" s="264"/>
      <c r="F268" s="264"/>
      <c r="G268" s="264"/>
      <c r="H268" s="264"/>
      <c r="I268" s="264"/>
      <c r="J268" s="264"/>
      <c r="K268" s="264"/>
      <c r="L268" s="176">
        <f>P266</f>
        <v>0</v>
      </c>
      <c r="M268" s="140">
        <f>Q266</f>
        <v>0</v>
      </c>
      <c r="N268" s="11">
        <f>M268-L268</f>
        <v>0</v>
      </c>
    </row>
    <row r="269" spans="1:30" ht="15" hidden="1" customHeight="1" x14ac:dyDescent="0.25">
      <c r="A269" s="284" t="s">
        <v>263</v>
      </c>
      <c r="B269" s="284"/>
      <c r="C269" s="284"/>
      <c r="D269" s="284"/>
      <c r="E269" s="284"/>
      <c r="F269" s="284"/>
      <c r="G269" s="284"/>
      <c r="H269" s="284"/>
      <c r="I269" s="284"/>
      <c r="J269" s="284"/>
      <c r="K269" s="284"/>
      <c r="L269" s="81">
        <f>SUM(L268:L268)</f>
        <v>0</v>
      </c>
      <c r="M269" s="141">
        <f>SUM(M268:M268)</f>
        <v>0</v>
      </c>
      <c r="N269" s="93"/>
    </row>
    <row r="270" spans="1:30" ht="15" x14ac:dyDescent="0.25">
      <c r="A270" s="177"/>
      <c r="B270" s="177"/>
      <c r="C270" s="177"/>
      <c r="D270" s="178"/>
      <c r="E270" s="178"/>
      <c r="F270" s="178"/>
      <c r="G270" s="178"/>
      <c r="H270" s="178"/>
      <c r="I270" s="178"/>
      <c r="J270" s="178"/>
      <c r="K270" s="178"/>
      <c r="L270" s="179"/>
      <c r="M270" s="168"/>
      <c r="N270" s="93"/>
    </row>
    <row r="271" spans="1:30" ht="15" customHeight="1" x14ac:dyDescent="0.25">
      <c r="A271" s="266" t="s">
        <v>172</v>
      </c>
      <c r="B271" s="267"/>
      <c r="C271" s="267"/>
      <c r="D271" s="246"/>
      <c r="E271" s="123"/>
      <c r="F271" s="167"/>
      <c r="G271" s="167"/>
      <c r="H271" s="167"/>
      <c r="I271" s="167"/>
      <c r="J271" s="167"/>
      <c r="K271" s="167"/>
      <c r="L271" s="16" t="s">
        <v>232</v>
      </c>
      <c r="M271" s="168"/>
      <c r="N271" s="93"/>
    </row>
    <row r="272" spans="1:30" ht="21" customHeight="1" x14ac:dyDescent="0.2">
      <c r="A272" s="18" t="s">
        <v>3</v>
      </c>
      <c r="B272" s="94" t="s">
        <v>4</v>
      </c>
      <c r="C272" s="94" t="s">
        <v>5</v>
      </c>
      <c r="D272" s="95" t="s">
        <v>6</v>
      </c>
      <c r="E272" s="268" t="s">
        <v>7</v>
      </c>
      <c r="F272" s="268"/>
      <c r="G272" s="268"/>
      <c r="H272" s="95"/>
      <c r="I272" s="95"/>
      <c r="J272" s="96" t="s">
        <v>8</v>
      </c>
      <c r="K272" s="96" t="s">
        <v>125</v>
      </c>
      <c r="L272" s="97" t="s">
        <v>10</v>
      </c>
      <c r="M272" s="149"/>
      <c r="AD272" s="96" t="s">
        <v>314</v>
      </c>
    </row>
    <row r="273" spans="1:30" ht="23.25" customHeight="1" x14ac:dyDescent="0.25">
      <c r="A273" s="151"/>
      <c r="B273" s="100"/>
      <c r="C273" s="126"/>
      <c r="D273" s="126"/>
      <c r="E273" s="233" t="s">
        <v>290</v>
      </c>
      <c r="F273" s="234" t="s">
        <v>191</v>
      </c>
      <c r="G273" s="234" t="s">
        <v>291</v>
      </c>
      <c r="H273" s="234" t="s">
        <v>187</v>
      </c>
      <c r="I273" s="234" t="s">
        <v>201</v>
      </c>
      <c r="J273" s="152"/>
      <c r="K273" s="152"/>
      <c r="L273" s="29"/>
      <c r="M273" s="153"/>
      <c r="N273" s="18" t="s">
        <v>6</v>
      </c>
      <c r="P273" s="18" t="s">
        <v>184</v>
      </c>
      <c r="Q273" s="18"/>
      <c r="R273" s="237" t="s">
        <v>183</v>
      </c>
      <c r="S273" s="31"/>
      <c r="T273" s="239" t="s">
        <v>191</v>
      </c>
      <c r="U273" s="32"/>
      <c r="V273" s="32" t="s">
        <v>227</v>
      </c>
      <c r="W273" s="32"/>
      <c r="X273" s="32" t="s">
        <v>228</v>
      </c>
      <c r="Y273" s="32"/>
      <c r="Z273" s="32" t="s">
        <v>187</v>
      </c>
      <c r="AA273" s="32"/>
    </row>
    <row r="274" spans="1:30" ht="15.75" customHeight="1" x14ac:dyDescent="0.2">
      <c r="A274" s="180">
        <v>215</v>
      </c>
      <c r="B274" s="34" t="s">
        <v>173</v>
      </c>
      <c r="C274" s="35" t="s">
        <v>63</v>
      </c>
      <c r="D274" s="35">
        <v>9</v>
      </c>
      <c r="E274" s="215">
        <v>230</v>
      </c>
      <c r="F274" s="215"/>
      <c r="G274" s="215">
        <v>620</v>
      </c>
      <c r="H274" s="215"/>
      <c r="I274" s="215"/>
      <c r="J274" s="21">
        <f>SUM(E274:I274)</f>
        <v>850</v>
      </c>
      <c r="K274" s="262"/>
      <c r="L274" s="36">
        <f>J274*K274</f>
        <v>0</v>
      </c>
      <c r="M274" s="181"/>
      <c r="N274" s="157">
        <v>1.0900000000000001</v>
      </c>
      <c r="P274" s="46">
        <f>E274*K274</f>
        <v>0</v>
      </c>
      <c r="Q274" s="47">
        <f t="shared" ref="Q274:Q275" si="106">P274*N274</f>
        <v>0</v>
      </c>
      <c r="R274" s="48" t="e">
        <f>#REF!*K274</f>
        <v>#REF!</v>
      </c>
      <c r="S274" s="49" t="e">
        <f t="shared" ref="S274:S275" si="107">R274*N274</f>
        <v>#REF!</v>
      </c>
      <c r="T274" s="48">
        <f>F274*K274</f>
        <v>0</v>
      </c>
      <c r="U274" s="49">
        <f t="shared" ref="U274:U275" si="108">T274*N274</f>
        <v>0</v>
      </c>
      <c r="V274" s="48">
        <f>G274*K274</f>
        <v>0</v>
      </c>
      <c r="W274" s="49">
        <f>V274*N274</f>
        <v>0</v>
      </c>
      <c r="X274" s="220" t="e">
        <f>#REF!*K274</f>
        <v>#REF!</v>
      </c>
      <c r="Y274" s="49" t="e">
        <f>X274*N274</f>
        <v>#REF!</v>
      </c>
      <c r="Z274" s="48">
        <f>J274*M274</f>
        <v>0</v>
      </c>
      <c r="AA274" s="49">
        <f>Z274*P274</f>
        <v>0</v>
      </c>
      <c r="AD274" s="261"/>
    </row>
    <row r="275" spans="1:30" ht="15" customHeight="1" x14ac:dyDescent="0.2">
      <c r="A275" s="180">
        <v>216</v>
      </c>
      <c r="B275" s="182" t="s">
        <v>174</v>
      </c>
      <c r="C275" s="183" t="s">
        <v>29</v>
      </c>
      <c r="D275" s="183">
        <v>9</v>
      </c>
      <c r="E275" s="260">
        <v>1400</v>
      </c>
      <c r="F275" s="218"/>
      <c r="G275" s="218">
        <v>1000</v>
      </c>
      <c r="H275" s="218"/>
      <c r="I275" s="218"/>
      <c r="J275" s="21">
        <f>SUM(E275:I275)</f>
        <v>2400</v>
      </c>
      <c r="K275" s="262"/>
      <c r="L275" s="184">
        <f>J275*K275</f>
        <v>0</v>
      </c>
      <c r="M275" s="181"/>
      <c r="N275" s="157">
        <v>1.0900000000000001</v>
      </c>
      <c r="P275" s="46">
        <f>E275*K275</f>
        <v>0</v>
      </c>
      <c r="Q275" s="47">
        <f t="shared" si="106"/>
        <v>0</v>
      </c>
      <c r="R275" s="48" t="e">
        <f>#REF!*K275</f>
        <v>#REF!</v>
      </c>
      <c r="S275" s="49" t="e">
        <f t="shared" si="107"/>
        <v>#REF!</v>
      </c>
      <c r="T275" s="48">
        <f>F275*K275</f>
        <v>0</v>
      </c>
      <c r="U275" s="49">
        <f t="shared" si="108"/>
        <v>0</v>
      </c>
      <c r="V275" s="48">
        <f>G275*K275</f>
        <v>0</v>
      </c>
      <c r="W275" s="49">
        <f>V275*N275</f>
        <v>0</v>
      </c>
      <c r="X275" s="220" t="e">
        <f>#REF!*K275</f>
        <v>#REF!</v>
      </c>
      <c r="Y275" s="49" t="e">
        <f>X275*N275</f>
        <v>#REF!</v>
      </c>
      <c r="Z275" s="48">
        <f>J275*M275</f>
        <v>0</v>
      </c>
      <c r="AA275" s="49">
        <f>Z275*P275</f>
        <v>0</v>
      </c>
      <c r="AD275" s="261"/>
    </row>
    <row r="276" spans="1:30" ht="24" customHeight="1" x14ac:dyDescent="0.2">
      <c r="A276" s="185"/>
      <c r="B276" s="186"/>
      <c r="C276" s="187"/>
      <c r="D276" s="112" t="s">
        <v>137</v>
      </c>
      <c r="E276" s="204">
        <f t="shared" ref="E276:J276" si="109">SUM(E274:E275)</f>
        <v>1630</v>
      </c>
      <c r="F276" s="71">
        <f t="shared" si="109"/>
        <v>0</v>
      </c>
      <c r="G276" s="71">
        <f t="shared" si="109"/>
        <v>1620</v>
      </c>
      <c r="H276" s="71">
        <f t="shared" si="109"/>
        <v>0</v>
      </c>
      <c r="I276" s="71">
        <f t="shared" si="109"/>
        <v>0</v>
      </c>
      <c r="J276" s="188">
        <f t="shared" si="109"/>
        <v>3250</v>
      </c>
      <c r="K276" s="189"/>
      <c r="L276" s="190">
        <f>SUM(L274:L275)</f>
        <v>0</v>
      </c>
      <c r="M276" s="136"/>
      <c r="N276" s="191"/>
      <c r="O276" s="59" t="s">
        <v>185</v>
      </c>
      <c r="P276" s="60">
        <f>SUM(P274:P275)</f>
        <v>0</v>
      </c>
      <c r="Q276" s="60">
        <f t="shared" ref="Q276:AA276" si="110">SUM(Q274:Q275)</f>
        <v>0</v>
      </c>
      <c r="R276" s="60" t="e">
        <f t="shared" si="110"/>
        <v>#REF!</v>
      </c>
      <c r="S276" s="60" t="e">
        <f t="shared" si="110"/>
        <v>#REF!</v>
      </c>
      <c r="T276" s="60">
        <f t="shared" si="110"/>
        <v>0</v>
      </c>
      <c r="U276" s="60">
        <f t="shared" si="110"/>
        <v>0</v>
      </c>
      <c r="V276" s="60">
        <f>SUM(V274:V275)</f>
        <v>0</v>
      </c>
      <c r="W276" s="60">
        <f t="shared" si="110"/>
        <v>0</v>
      </c>
      <c r="X276" s="60" t="e">
        <f t="shared" si="110"/>
        <v>#REF!</v>
      </c>
      <c r="Y276" s="60" t="e">
        <f t="shared" si="110"/>
        <v>#REF!</v>
      </c>
      <c r="Z276" s="60">
        <f t="shared" si="110"/>
        <v>0</v>
      </c>
      <c r="AA276" s="60">
        <f t="shared" si="110"/>
        <v>0</v>
      </c>
    </row>
    <row r="277" spans="1:30" x14ac:dyDescent="0.2">
      <c r="A277" s="263"/>
      <c r="B277" s="263"/>
      <c r="C277" s="263"/>
      <c r="D277" s="263"/>
      <c r="E277" s="263"/>
      <c r="F277" s="263"/>
      <c r="G277" s="263"/>
      <c r="H277" s="263"/>
      <c r="I277" s="263"/>
      <c r="J277" s="263"/>
      <c r="K277" s="263"/>
      <c r="L277" s="115"/>
      <c r="M277" s="74" t="s">
        <v>123</v>
      </c>
    </row>
    <row r="278" spans="1:30" ht="12.75" hidden="1" customHeight="1" x14ac:dyDescent="0.2">
      <c r="A278" s="264" t="s">
        <v>294</v>
      </c>
      <c r="B278" s="264"/>
      <c r="C278" s="264"/>
      <c r="D278" s="264"/>
      <c r="E278" s="264"/>
      <c r="F278" s="264"/>
      <c r="G278" s="264"/>
      <c r="H278" s="264"/>
      <c r="I278" s="264"/>
      <c r="J278" s="264"/>
      <c r="K278" s="264"/>
      <c r="L278" s="79">
        <f>P276</f>
        <v>0</v>
      </c>
      <c r="M278" s="140">
        <f>Q276</f>
        <v>0</v>
      </c>
    </row>
    <row r="279" spans="1:30" ht="12.75" hidden="1" customHeight="1" x14ac:dyDescent="0.2">
      <c r="A279" s="264" t="s">
        <v>293</v>
      </c>
      <c r="B279" s="264"/>
      <c r="C279" s="264"/>
      <c r="D279" s="264"/>
      <c r="E279" s="264"/>
      <c r="F279" s="264"/>
      <c r="G279" s="264"/>
      <c r="H279" s="264"/>
      <c r="I279" s="264"/>
      <c r="J279" s="264"/>
      <c r="K279" s="264"/>
      <c r="L279" s="79">
        <f>V276</f>
        <v>0</v>
      </c>
      <c r="M279" s="140">
        <f>W276</f>
        <v>0</v>
      </c>
      <c r="N279" s="17"/>
    </row>
    <row r="280" spans="1:30" ht="18" customHeight="1" x14ac:dyDescent="0.2">
      <c r="A280" s="284" t="s">
        <v>262</v>
      </c>
      <c r="B280" s="284"/>
      <c r="C280" s="284"/>
      <c r="D280" s="284"/>
      <c r="E280" s="284"/>
      <c r="F280" s="284"/>
      <c r="G280" s="284"/>
      <c r="H280" s="284"/>
      <c r="I280" s="284"/>
      <c r="J280" s="284"/>
      <c r="K280" s="284"/>
      <c r="L280" s="81">
        <f>SUM(L278:L279)</f>
        <v>0</v>
      </c>
      <c r="M280" s="232">
        <f>SUM(M278:M279)</f>
        <v>0</v>
      </c>
      <c r="N280" s="17"/>
    </row>
    <row r="281" spans="1:30" x14ac:dyDescent="0.2">
      <c r="A281" s="178"/>
      <c r="B281" s="178"/>
      <c r="C281" s="178"/>
      <c r="D281" s="178"/>
      <c r="E281" s="178"/>
      <c r="F281" s="178"/>
      <c r="G281" s="178"/>
      <c r="H281" s="178"/>
      <c r="I281" s="178"/>
      <c r="J281" s="178"/>
      <c r="K281" s="178"/>
      <c r="L281" s="179"/>
      <c r="M281" s="9"/>
      <c r="N281" s="17"/>
    </row>
    <row r="282" spans="1:30" hidden="1" x14ac:dyDescent="0.2">
      <c r="A282" s="266" t="s">
        <v>259</v>
      </c>
      <c r="B282" s="267"/>
      <c r="C282" s="267"/>
      <c r="D282" s="245"/>
      <c r="E282" s="14"/>
      <c r="F282" s="15"/>
      <c r="G282" s="15"/>
      <c r="H282" s="15"/>
      <c r="I282" s="15"/>
      <c r="J282" s="15"/>
      <c r="K282" s="15"/>
      <c r="L282" s="16"/>
      <c r="M282" s="9"/>
      <c r="N282" s="17"/>
    </row>
    <row r="283" spans="1:30" ht="21" hidden="1" customHeight="1" x14ac:dyDescent="0.2">
      <c r="A283" s="18" t="s">
        <v>3</v>
      </c>
      <c r="B283" s="19" t="s">
        <v>4</v>
      </c>
      <c r="C283" s="19" t="s">
        <v>5</v>
      </c>
      <c r="D283" s="20" t="s">
        <v>6</v>
      </c>
      <c r="E283" s="286" t="s">
        <v>7</v>
      </c>
      <c r="F283" s="287"/>
      <c r="G283" s="287"/>
      <c r="H283" s="287"/>
      <c r="I283" s="288"/>
      <c r="J283" s="21" t="s">
        <v>8</v>
      </c>
      <c r="K283" s="22" t="s">
        <v>9</v>
      </c>
      <c r="L283" s="23" t="s">
        <v>10</v>
      </c>
      <c r="N283" s="24"/>
    </row>
    <row r="284" spans="1:30" ht="27" hidden="1" x14ac:dyDescent="0.2">
      <c r="A284" s="25"/>
      <c r="B284" s="26"/>
      <c r="C284" s="26"/>
      <c r="D284" s="26"/>
      <c r="E284" s="233" t="s">
        <v>290</v>
      </c>
      <c r="F284" s="234" t="s">
        <v>191</v>
      </c>
      <c r="G284" s="234" t="s">
        <v>291</v>
      </c>
      <c r="H284" s="234" t="s">
        <v>187</v>
      </c>
      <c r="I284" s="234" t="s">
        <v>201</v>
      </c>
      <c r="J284" s="27"/>
      <c r="K284" s="225"/>
      <c r="L284" s="29"/>
      <c r="M284" s="30"/>
      <c r="N284" s="18" t="s">
        <v>6</v>
      </c>
      <c r="P284" s="18" t="s">
        <v>184</v>
      </c>
      <c r="Q284" s="18"/>
      <c r="R284" s="237" t="s">
        <v>183</v>
      </c>
      <c r="S284" s="31"/>
      <c r="T284" s="239" t="s">
        <v>191</v>
      </c>
      <c r="U284" s="32"/>
      <c r="V284" s="32" t="s">
        <v>227</v>
      </c>
      <c r="W284" s="32"/>
      <c r="X284" s="32" t="s">
        <v>228</v>
      </c>
      <c r="Y284" s="32"/>
      <c r="Z284" s="32" t="s">
        <v>187</v>
      </c>
      <c r="AA284" s="32"/>
    </row>
    <row r="285" spans="1:30" hidden="1" x14ac:dyDescent="0.2">
      <c r="A285" s="33">
        <v>35</v>
      </c>
      <c r="B285" s="212" t="s">
        <v>28</v>
      </c>
      <c r="C285" s="35" t="s">
        <v>29</v>
      </c>
      <c r="D285" s="35">
        <v>9</v>
      </c>
      <c r="E285" s="257">
        <v>180</v>
      </c>
      <c r="F285" s="215">
        <v>4500</v>
      </c>
      <c r="G285" s="215">
        <v>18</v>
      </c>
      <c r="H285" s="215"/>
      <c r="I285" s="215"/>
      <c r="J285" s="21">
        <f>SUM(E285:I285)</f>
        <v>4698</v>
      </c>
      <c r="K285" s="251"/>
      <c r="L285" s="36">
        <f t="shared" ref="L285:L287" si="111">J285*K285</f>
        <v>0</v>
      </c>
      <c r="M285" s="37"/>
      <c r="N285" s="38">
        <v>1.0900000000000001</v>
      </c>
      <c r="P285" s="39">
        <f>E285*K285</f>
        <v>0</v>
      </c>
      <c r="Q285" s="40">
        <f t="shared" ref="Q285:Q287" si="112">P285*N285</f>
        <v>0</v>
      </c>
      <c r="R285" s="41" t="e">
        <f>#REF!*K285</f>
        <v>#REF!</v>
      </c>
      <c r="S285" s="42" t="e">
        <f t="shared" ref="S285:S287" si="113">R285*N285</f>
        <v>#REF!</v>
      </c>
      <c r="T285" s="41">
        <f>F285*K285</f>
        <v>0</v>
      </c>
      <c r="U285" s="42">
        <f t="shared" ref="U285:U287" si="114">T285*N285</f>
        <v>0</v>
      </c>
      <c r="V285" s="41">
        <f>G285*K285</f>
        <v>0</v>
      </c>
      <c r="W285" s="42">
        <f>V285*N285</f>
        <v>0</v>
      </c>
      <c r="X285" s="219" t="e">
        <f>+#REF!*K285</f>
        <v>#REF!</v>
      </c>
      <c r="Y285" s="42" t="e">
        <f t="shared" ref="Y285:Y287" si="115">X285*N285</f>
        <v>#REF!</v>
      </c>
      <c r="Z285" s="41">
        <f>H285*K285</f>
        <v>0</v>
      </c>
      <c r="AA285" s="42">
        <f>Z285*N285</f>
        <v>0</v>
      </c>
    </row>
    <row r="286" spans="1:30" hidden="1" x14ac:dyDescent="0.2">
      <c r="A286" s="33">
        <v>36</v>
      </c>
      <c r="B286" s="212" t="s">
        <v>30</v>
      </c>
      <c r="C286" s="35" t="s">
        <v>29</v>
      </c>
      <c r="D286" s="35">
        <v>9</v>
      </c>
      <c r="E286" s="257">
        <v>265</v>
      </c>
      <c r="F286" s="215"/>
      <c r="G286" s="215">
        <v>0</v>
      </c>
      <c r="H286" s="215"/>
      <c r="I286" s="215"/>
      <c r="J286" s="21">
        <f>SUM(E286:I286)</f>
        <v>265</v>
      </c>
      <c r="K286" s="251"/>
      <c r="L286" s="36">
        <f t="shared" si="111"/>
        <v>0</v>
      </c>
      <c r="M286" s="37"/>
      <c r="N286" s="38">
        <v>1.0900000000000001</v>
      </c>
      <c r="P286" s="39">
        <f>E286*K286</f>
        <v>0</v>
      </c>
      <c r="Q286" s="40">
        <f t="shared" si="112"/>
        <v>0</v>
      </c>
      <c r="R286" s="41" t="e">
        <f>#REF!*K286</f>
        <v>#REF!</v>
      </c>
      <c r="S286" s="42" t="e">
        <f t="shared" si="113"/>
        <v>#REF!</v>
      </c>
      <c r="T286" s="41">
        <f>F286*K286</f>
        <v>0</v>
      </c>
      <c r="U286" s="42">
        <f t="shared" si="114"/>
        <v>0</v>
      </c>
      <c r="V286" s="41">
        <f>G286*K286</f>
        <v>0</v>
      </c>
      <c r="W286" s="42">
        <f>V286*N286</f>
        <v>0</v>
      </c>
      <c r="X286" s="219" t="e">
        <f>+#REF!*K286</f>
        <v>#REF!</v>
      </c>
      <c r="Y286" s="42" t="e">
        <f t="shared" si="115"/>
        <v>#REF!</v>
      </c>
      <c r="Z286" s="41">
        <f>H286*K286</f>
        <v>0</v>
      </c>
      <c r="AA286" s="42">
        <f>Z286*N286</f>
        <v>0</v>
      </c>
    </row>
    <row r="287" spans="1:30" hidden="1" x14ac:dyDescent="0.2">
      <c r="A287" s="213">
        <v>37</v>
      </c>
      <c r="B287" s="243" t="s">
        <v>31</v>
      </c>
      <c r="C287" s="210" t="s">
        <v>29</v>
      </c>
      <c r="D287" s="210">
        <v>9</v>
      </c>
      <c r="E287" s="210">
        <v>0</v>
      </c>
      <c r="F287" s="241"/>
      <c r="G287" s="241">
        <v>0</v>
      </c>
      <c r="H287" s="241"/>
      <c r="I287" s="241"/>
      <c r="J287" s="21">
        <f>SUM(E287:H287)</f>
        <v>0</v>
      </c>
      <c r="K287" s="214"/>
      <c r="L287" s="211">
        <f t="shared" si="111"/>
        <v>0</v>
      </c>
      <c r="M287" s="37"/>
      <c r="N287" s="38">
        <v>1.0900000000000001</v>
      </c>
      <c r="P287" s="39">
        <f>E287*K287</f>
        <v>0</v>
      </c>
      <c r="Q287" s="40">
        <f t="shared" si="112"/>
        <v>0</v>
      </c>
      <c r="R287" s="41" t="e">
        <f>#REF!*K287</f>
        <v>#REF!</v>
      </c>
      <c r="S287" s="42" t="e">
        <f t="shared" si="113"/>
        <v>#REF!</v>
      </c>
      <c r="T287" s="41">
        <f>F287*K287</f>
        <v>0</v>
      </c>
      <c r="U287" s="42">
        <f t="shared" si="114"/>
        <v>0</v>
      </c>
      <c r="V287" s="41">
        <f>G287*K287</f>
        <v>0</v>
      </c>
      <c r="W287" s="42">
        <f>V287*N287</f>
        <v>0</v>
      </c>
      <c r="X287" s="219" t="e">
        <f>+#REF!*K287</f>
        <v>#REF!</v>
      </c>
      <c r="Y287" s="42" t="e">
        <f t="shared" si="115"/>
        <v>#REF!</v>
      </c>
      <c r="Z287" s="41">
        <f>H287*K287</f>
        <v>0</v>
      </c>
      <c r="AA287" s="42">
        <f>Z287*N287</f>
        <v>0</v>
      </c>
      <c r="AB287" s="11" t="e">
        <f>T288+V288+X288+Z288</f>
        <v>#REF!</v>
      </c>
    </row>
    <row r="288" spans="1:30" ht="33.75" hidden="1" x14ac:dyDescent="0.2">
      <c r="A288" s="50"/>
      <c r="B288" s="51"/>
      <c r="C288" s="52"/>
      <c r="D288" s="53" t="s">
        <v>57</v>
      </c>
      <c r="E288" s="54">
        <f t="shared" ref="E288:J288" si="116">SUM(E285:E287)</f>
        <v>445</v>
      </c>
      <c r="F288" s="54">
        <f t="shared" si="116"/>
        <v>4500</v>
      </c>
      <c r="G288" s="54">
        <f t="shared" si="116"/>
        <v>18</v>
      </c>
      <c r="H288" s="54">
        <f t="shared" si="116"/>
        <v>0</v>
      </c>
      <c r="I288" s="54">
        <f t="shared" si="116"/>
        <v>0</v>
      </c>
      <c r="J288" s="54">
        <f t="shared" si="116"/>
        <v>4963</v>
      </c>
      <c r="K288" s="55"/>
      <c r="L288" s="56">
        <f>SUM(L285:L287)</f>
        <v>0</v>
      </c>
      <c r="M288" s="57"/>
      <c r="N288" s="58"/>
      <c r="O288" s="59" t="s">
        <v>185</v>
      </c>
      <c r="P288" s="60">
        <f t="shared" ref="P288:AA288" si="117">SUM(P285:P287)</f>
        <v>0</v>
      </c>
      <c r="Q288" s="60">
        <f t="shared" si="117"/>
        <v>0</v>
      </c>
      <c r="R288" s="60" t="e">
        <f t="shared" si="117"/>
        <v>#REF!</v>
      </c>
      <c r="S288" s="60" t="e">
        <f t="shared" si="117"/>
        <v>#REF!</v>
      </c>
      <c r="T288" s="60">
        <f t="shared" si="117"/>
        <v>0</v>
      </c>
      <c r="U288" s="60">
        <f t="shared" si="117"/>
        <v>0</v>
      </c>
      <c r="V288" s="60">
        <f t="shared" si="117"/>
        <v>0</v>
      </c>
      <c r="W288" s="60">
        <f t="shared" si="117"/>
        <v>0</v>
      </c>
      <c r="X288" s="60" t="e">
        <f t="shared" si="117"/>
        <v>#REF!</v>
      </c>
      <c r="Y288" s="60" t="e">
        <f t="shared" si="117"/>
        <v>#REF!</v>
      </c>
      <c r="Z288" s="60">
        <f t="shared" si="117"/>
        <v>0</v>
      </c>
      <c r="AA288" s="60">
        <f t="shared" si="117"/>
        <v>0</v>
      </c>
    </row>
    <row r="289" spans="1:20" ht="12.75" hidden="1" customHeight="1" x14ac:dyDescent="0.2">
      <c r="A289" s="264" t="s">
        <v>294</v>
      </c>
      <c r="B289" s="264"/>
      <c r="C289" s="264"/>
      <c r="D289" s="264"/>
      <c r="E289" s="264"/>
      <c r="F289" s="264"/>
      <c r="G289" s="264"/>
      <c r="H289" s="264"/>
      <c r="I289" s="264"/>
      <c r="J289" s="264"/>
      <c r="K289" s="264"/>
      <c r="L289" s="79">
        <f>P288</f>
        <v>0</v>
      </c>
      <c r="M289" s="80">
        <f>Q288</f>
        <v>0</v>
      </c>
      <c r="N289" s="75">
        <f>M289-L289</f>
        <v>0</v>
      </c>
    </row>
    <row r="290" spans="1:20" ht="12.75" hidden="1" customHeight="1" x14ac:dyDescent="0.2">
      <c r="A290" s="264" t="s">
        <v>193</v>
      </c>
      <c r="B290" s="264"/>
      <c r="C290" s="264"/>
      <c r="D290" s="264"/>
      <c r="E290" s="264"/>
      <c r="F290" s="264"/>
      <c r="G290" s="264"/>
      <c r="H290" s="264"/>
      <c r="I290" s="264"/>
      <c r="J290" s="264"/>
      <c r="K290" s="264"/>
      <c r="L290" s="79">
        <f>T288</f>
        <v>0</v>
      </c>
      <c r="M290" s="80">
        <f>U288</f>
        <v>0</v>
      </c>
      <c r="N290" s="75">
        <f>M290-L290</f>
        <v>0</v>
      </c>
      <c r="R290" s="230" t="s">
        <v>184</v>
      </c>
      <c r="S290" s="231">
        <f>T290*0.04</f>
        <v>0</v>
      </c>
    </row>
    <row r="291" spans="1:20" ht="12.75" hidden="1" customHeight="1" x14ac:dyDescent="0.2">
      <c r="A291" s="264" t="s">
        <v>293</v>
      </c>
      <c r="B291" s="264"/>
      <c r="C291" s="264"/>
      <c r="D291" s="264"/>
      <c r="E291" s="264"/>
      <c r="F291" s="264"/>
      <c r="G291" s="264"/>
      <c r="H291" s="264"/>
      <c r="I291" s="264"/>
      <c r="J291" s="264"/>
      <c r="K291" s="264"/>
      <c r="L291" s="79">
        <f>V288</f>
        <v>0</v>
      </c>
      <c r="M291" s="80">
        <f>W288</f>
        <v>0</v>
      </c>
      <c r="N291" s="75"/>
      <c r="R291" s="230" t="s">
        <v>183</v>
      </c>
      <c r="S291" s="41">
        <f>T291*0.04</f>
        <v>0</v>
      </c>
    </row>
    <row r="292" spans="1:20" ht="12.75" hidden="1" customHeight="1" x14ac:dyDescent="0.2">
      <c r="A292" s="284" t="s">
        <v>261</v>
      </c>
      <c r="B292" s="284"/>
      <c r="C292" s="284"/>
      <c r="D292" s="284"/>
      <c r="E292" s="284"/>
      <c r="F292" s="284"/>
      <c r="G292" s="284"/>
      <c r="H292" s="284"/>
      <c r="I292" s="284"/>
      <c r="J292" s="284"/>
      <c r="K292" s="284"/>
      <c r="L292" s="81">
        <f>SUM(L289:L291)</f>
        <v>0</v>
      </c>
      <c r="M292" s="82">
        <f>SUM(M289:M291)</f>
        <v>0</v>
      </c>
      <c r="N292" s="83"/>
    </row>
    <row r="293" spans="1:20" hidden="1" x14ac:dyDescent="0.2">
      <c r="A293" s="142"/>
      <c r="B293" s="142"/>
      <c r="C293" s="142"/>
      <c r="D293" s="142"/>
      <c r="E293" s="142"/>
      <c r="F293" s="142"/>
      <c r="G293" s="142"/>
      <c r="H293" s="142"/>
      <c r="I293" s="142"/>
      <c r="J293" s="142"/>
      <c r="K293" s="142"/>
      <c r="L293" s="142"/>
    </row>
    <row r="294" spans="1:20" hidden="1" x14ac:dyDescent="0.2">
      <c r="A294" s="192"/>
      <c r="B294" s="192"/>
      <c r="C294" s="192"/>
      <c r="D294" s="192"/>
      <c r="E294" s="192"/>
      <c r="F294" s="192"/>
      <c r="G294" s="192"/>
      <c r="H294" s="192"/>
      <c r="I294" s="192"/>
      <c r="J294" s="192"/>
      <c r="K294" s="192"/>
      <c r="L294" s="192"/>
      <c r="M294" s="90"/>
    </row>
    <row r="295" spans="1:20" ht="31.5" hidden="1" customHeight="1" x14ac:dyDescent="0.2">
      <c r="A295" s="285" t="s">
        <v>311</v>
      </c>
      <c r="B295" s="285"/>
      <c r="C295" s="285"/>
      <c r="D295" s="285"/>
      <c r="E295" s="285"/>
      <c r="F295" s="285"/>
      <c r="G295" s="285"/>
      <c r="H295" s="285"/>
      <c r="I295" s="285"/>
      <c r="J295" s="285"/>
      <c r="K295" s="285"/>
      <c r="L295" s="283">
        <f>SUM(L170+L199+L214+L256+L269+L280+L292)</f>
        <v>0</v>
      </c>
      <c r="M295" s="283"/>
    </row>
    <row r="296" spans="1:20" hidden="1" x14ac:dyDescent="0.2"/>
    <row r="297" spans="1:20" ht="15" hidden="1" customHeight="1" x14ac:dyDescent="0.2">
      <c r="A297" s="282" t="s">
        <v>312</v>
      </c>
      <c r="B297" s="282"/>
      <c r="C297" s="282"/>
      <c r="D297" s="282"/>
      <c r="E297" s="282"/>
      <c r="F297" s="282"/>
      <c r="G297" s="282"/>
      <c r="H297" s="282"/>
      <c r="I297" s="282"/>
      <c r="J297" s="282"/>
      <c r="K297" s="282"/>
      <c r="L297" s="275">
        <f>SUM(M170+M199+M214+M256+M269+M280+M292)</f>
        <v>0</v>
      </c>
      <c r="M297" s="275"/>
    </row>
    <row r="298" spans="1:20" hidden="1" x14ac:dyDescent="0.2">
      <c r="A298" s="282"/>
      <c r="B298" s="282"/>
      <c r="C298" s="282"/>
      <c r="D298" s="282"/>
      <c r="E298" s="282"/>
      <c r="F298" s="282"/>
      <c r="G298" s="282"/>
      <c r="H298" s="282"/>
      <c r="I298" s="282"/>
      <c r="J298" s="282"/>
      <c r="K298" s="282"/>
      <c r="L298" s="275"/>
      <c r="M298" s="275"/>
    </row>
    <row r="299" spans="1:20" hidden="1" x14ac:dyDescent="0.2"/>
    <row r="300" spans="1:20" ht="15" hidden="1" customHeight="1" x14ac:dyDescent="0.2">
      <c r="L300" s="11">
        <v>10100</v>
      </c>
      <c r="M300" s="195" t="s">
        <v>175</v>
      </c>
      <c r="N300" s="11"/>
    </row>
    <row r="301" spans="1:20" ht="15" hidden="1" customHeight="1" x14ac:dyDescent="0.2">
      <c r="L301" s="11">
        <v>52000</v>
      </c>
      <c r="M301" s="195" t="s">
        <v>176</v>
      </c>
      <c r="N301" s="11"/>
    </row>
    <row r="302" spans="1:20" ht="15" hidden="1" customHeight="1" x14ac:dyDescent="0.2">
      <c r="L302" s="11">
        <v>7000</v>
      </c>
      <c r="M302" s="195" t="s">
        <v>177</v>
      </c>
      <c r="N302" s="11"/>
    </row>
    <row r="303" spans="1:20" ht="15" hidden="1" customHeight="1" x14ac:dyDescent="0.2">
      <c r="E303" s="276" t="s">
        <v>178</v>
      </c>
      <c r="F303" s="276"/>
      <c r="G303" s="196" t="s">
        <v>179</v>
      </c>
      <c r="H303" s="197"/>
      <c r="I303" s="197"/>
      <c r="L303" s="11">
        <v>1360</v>
      </c>
      <c r="M303" s="195" t="s">
        <v>180</v>
      </c>
      <c r="N303" s="11"/>
      <c r="O303" s="253" t="s">
        <v>204</v>
      </c>
      <c r="T303" s="5" t="s">
        <v>232</v>
      </c>
    </row>
    <row r="304" spans="1:20" ht="15" hidden="1" customHeight="1" x14ac:dyDescent="0.2">
      <c r="A304" s="277" t="s">
        <v>260</v>
      </c>
      <c r="B304" s="277"/>
      <c r="C304" s="277"/>
      <c r="D304" s="198"/>
      <c r="E304" s="278">
        <f>L278+L268+L255+L213+L194+L289+L166</f>
        <v>0</v>
      </c>
      <c r="F304" s="278"/>
      <c r="G304" s="278">
        <f>SUM(M278+M268+M255+M213+M194+M289+M166)</f>
        <v>0</v>
      </c>
      <c r="H304" s="274"/>
      <c r="I304" s="235" t="s">
        <v>289</v>
      </c>
      <c r="L304" s="11">
        <v>5000</v>
      </c>
      <c r="M304" s="195" t="s">
        <v>181</v>
      </c>
      <c r="N304" s="255" t="s">
        <v>233</v>
      </c>
      <c r="O304" s="222">
        <f>ROUND(L170*1%,2)</f>
        <v>0</v>
      </c>
    </row>
    <row r="305" spans="1:31" ht="15" hidden="1" customHeight="1" x14ac:dyDescent="0.2">
      <c r="A305" s="272" t="s">
        <v>192</v>
      </c>
      <c r="B305" s="272"/>
      <c r="C305" s="272"/>
      <c r="D305" s="199"/>
      <c r="E305" s="273">
        <f>L195+L290+L167</f>
        <v>0</v>
      </c>
      <c r="F305" s="273"/>
      <c r="G305" s="273">
        <f>SUM(M195+M290+M167)</f>
        <v>0</v>
      </c>
      <c r="H305" s="274"/>
      <c r="I305" s="205"/>
      <c r="L305" s="11">
        <f>SUM(L300:L304)</f>
        <v>75460</v>
      </c>
      <c r="N305" s="255" t="s">
        <v>305</v>
      </c>
      <c r="O305" s="222">
        <f>ROUND(L199*1%,2)</f>
        <v>0</v>
      </c>
    </row>
    <row r="306" spans="1:31" ht="15" hidden="1" customHeight="1" x14ac:dyDescent="0.2">
      <c r="A306" s="279" t="s">
        <v>229</v>
      </c>
      <c r="B306" s="279"/>
      <c r="C306" s="279"/>
      <c r="D306" s="240"/>
      <c r="E306" s="280">
        <f>L168+L279+L291+L196</f>
        <v>0</v>
      </c>
      <c r="F306" s="280"/>
      <c r="G306" s="280">
        <f>M168+M279+M291+M196</f>
        <v>0</v>
      </c>
      <c r="H306" s="281"/>
      <c r="I306" s="235" t="s">
        <v>288</v>
      </c>
      <c r="N306" s="255" t="s">
        <v>308</v>
      </c>
      <c r="O306" s="222">
        <f>ROUND(L214*1%,2)</f>
        <v>0</v>
      </c>
    </row>
    <row r="307" spans="1:31" ht="15" hidden="1" customHeight="1" x14ac:dyDescent="0.2">
      <c r="A307" s="272" t="s">
        <v>189</v>
      </c>
      <c r="B307" s="272"/>
      <c r="C307" s="272"/>
      <c r="D307" s="199"/>
      <c r="E307" s="273">
        <f>L169+L197</f>
        <v>0</v>
      </c>
      <c r="F307" s="273"/>
      <c r="G307" s="273">
        <f>M169+M197</f>
        <v>0</v>
      </c>
      <c r="H307" s="274"/>
      <c r="I307" s="205"/>
      <c r="N307" s="255" t="s">
        <v>309</v>
      </c>
      <c r="O307" s="222">
        <f>ROUND(L256*1%,2)</f>
        <v>0</v>
      </c>
    </row>
    <row r="308" spans="1:31" ht="15" hidden="1" customHeight="1" x14ac:dyDescent="0.2">
      <c r="A308" s="272" t="s">
        <v>203</v>
      </c>
      <c r="B308" s="272"/>
      <c r="C308" s="272"/>
      <c r="D308" s="199"/>
      <c r="E308" s="273">
        <f>L198</f>
        <v>0</v>
      </c>
      <c r="F308" s="273"/>
      <c r="G308" s="273">
        <f>M198</f>
        <v>0</v>
      </c>
      <c r="H308" s="274"/>
      <c r="I308" s="205"/>
      <c r="N308" s="255" t="s">
        <v>310</v>
      </c>
      <c r="O308" s="222">
        <f>ROUND(L269*1%,2)</f>
        <v>0</v>
      </c>
    </row>
    <row r="309" spans="1:31" ht="15" hidden="1" customHeight="1" x14ac:dyDescent="0.2">
      <c r="A309" s="271" t="s">
        <v>182</v>
      </c>
      <c r="B309" s="271"/>
      <c r="C309" s="271"/>
      <c r="D309" s="200"/>
      <c r="E309" s="269">
        <f>SUM(E304:F308)</f>
        <v>0</v>
      </c>
      <c r="F309" s="269"/>
      <c r="G309" s="269">
        <f>SUM(G304:G308)</f>
        <v>0</v>
      </c>
      <c r="H309" s="270"/>
      <c r="I309" s="206"/>
      <c r="N309" s="255" t="s">
        <v>307</v>
      </c>
      <c r="O309" s="222">
        <f>ROUND(L280*1%,2)</f>
        <v>0</v>
      </c>
    </row>
    <row r="310" spans="1:31" hidden="1" x14ac:dyDescent="0.2">
      <c r="N310" s="255" t="s">
        <v>306</v>
      </c>
      <c r="O310" s="222">
        <f>ROUND(L292*1%,2)</f>
        <v>0</v>
      </c>
    </row>
    <row r="311" spans="1:31" hidden="1" x14ac:dyDescent="0.2">
      <c r="B311" s="11"/>
      <c r="K311" s="201"/>
      <c r="L311" s="202"/>
      <c r="M311" s="202"/>
      <c r="O311" s="254">
        <f>SUM(O304:O310)</f>
        <v>0</v>
      </c>
    </row>
    <row r="312" spans="1:31" x14ac:dyDescent="0.2">
      <c r="B312" s="11"/>
      <c r="J312" s="197"/>
    </row>
    <row r="313" spans="1:31" x14ac:dyDescent="0.2">
      <c r="B313" s="11"/>
      <c r="J313" s="197"/>
    </row>
    <row r="314" spans="1:31" x14ac:dyDescent="0.2">
      <c r="B314" s="11"/>
      <c r="C314" s="193"/>
      <c r="D314" s="193"/>
      <c r="E314" s="203"/>
      <c r="J314" s="197"/>
      <c r="AE314" s="252"/>
    </row>
    <row r="315" spans="1:31" x14ac:dyDescent="0.2">
      <c r="B315" s="11"/>
      <c r="J315" s="197"/>
      <c r="AE315" s="252"/>
    </row>
    <row r="316" spans="1:31" x14ac:dyDescent="0.2">
      <c r="B316" s="11"/>
      <c r="AE316" s="252"/>
    </row>
    <row r="317" spans="1:31" x14ac:dyDescent="0.2">
      <c r="AE317" s="252"/>
    </row>
    <row r="318" spans="1:31" x14ac:dyDescent="0.2">
      <c r="B318" s="11"/>
      <c r="J318" s="197"/>
    </row>
    <row r="320" spans="1:31" x14ac:dyDescent="0.2">
      <c r="H320" s="11"/>
    </row>
    <row r="323" spans="2:2" x14ac:dyDescent="0.2">
      <c r="B323" s="11"/>
    </row>
  </sheetData>
  <sheetProtection algorithmName="SHA-512" hashValue="AF7nzx4nO35ShscvHGCxofMoTsCyvz+Ee21L8xYByJOVhI9mFHcn1hIIWtyDuegfcafo2e0b937jgHmf8IX4XQ==" saltValue="UQBF4vr6DPfMSp+8u9SlDg==" spinCount="100000" sheet="1" selectLockedCells="1"/>
  <mergeCells count="71">
    <mergeCell ref="A7:C7"/>
    <mergeCell ref="B1:E1"/>
    <mergeCell ref="B2:C2"/>
    <mergeCell ref="B3:E3"/>
    <mergeCell ref="A5:L5"/>
    <mergeCell ref="A6:L6"/>
    <mergeCell ref="A196:K196"/>
    <mergeCell ref="E8:I8"/>
    <mergeCell ref="A166:K166"/>
    <mergeCell ref="A167:K167"/>
    <mergeCell ref="A168:K168"/>
    <mergeCell ref="A169:K169"/>
    <mergeCell ref="A170:K170"/>
    <mergeCell ref="A175:E175"/>
    <mergeCell ref="E176:G176"/>
    <mergeCell ref="A193:K193"/>
    <mergeCell ref="A194:K194"/>
    <mergeCell ref="A195:K195"/>
    <mergeCell ref="A255:K255"/>
    <mergeCell ref="A197:K197"/>
    <mergeCell ref="A198:K198"/>
    <mergeCell ref="A199:K199"/>
    <mergeCell ref="A201:C201"/>
    <mergeCell ref="E202:G202"/>
    <mergeCell ref="A212:K212"/>
    <mergeCell ref="A213:K213"/>
    <mergeCell ref="A214:K214"/>
    <mergeCell ref="A216:C216"/>
    <mergeCell ref="E217:G217"/>
    <mergeCell ref="A254:K254"/>
    <mergeCell ref="A280:K280"/>
    <mergeCell ref="A256:K256"/>
    <mergeCell ref="A258:C258"/>
    <mergeCell ref="E259:G259"/>
    <mergeCell ref="A267:K267"/>
    <mergeCell ref="A268:K268"/>
    <mergeCell ref="A269:K269"/>
    <mergeCell ref="A271:C271"/>
    <mergeCell ref="E272:G272"/>
    <mergeCell ref="A277:K277"/>
    <mergeCell ref="A278:K278"/>
    <mergeCell ref="A279:K279"/>
    <mergeCell ref="A304:C304"/>
    <mergeCell ref="E304:F304"/>
    <mergeCell ref="G304:H304"/>
    <mergeCell ref="A282:C282"/>
    <mergeCell ref="E283:I283"/>
    <mergeCell ref="A289:K289"/>
    <mergeCell ref="A290:K290"/>
    <mergeCell ref="A291:K291"/>
    <mergeCell ref="A292:K292"/>
    <mergeCell ref="A295:K295"/>
    <mergeCell ref="L295:M295"/>
    <mergeCell ref="A297:K298"/>
    <mergeCell ref="L297:M298"/>
    <mergeCell ref="E303:F303"/>
    <mergeCell ref="A305:C305"/>
    <mergeCell ref="E305:F305"/>
    <mergeCell ref="G305:H305"/>
    <mergeCell ref="A306:C306"/>
    <mergeCell ref="E306:F306"/>
    <mergeCell ref="G306:H306"/>
    <mergeCell ref="A309:C309"/>
    <mergeCell ref="E309:F309"/>
    <mergeCell ref="G309:H309"/>
    <mergeCell ref="A307:C307"/>
    <mergeCell ref="E307:F307"/>
    <mergeCell ref="G307:H307"/>
    <mergeCell ref="A308:C308"/>
    <mergeCell ref="E308:F308"/>
    <mergeCell ref="G308:H308"/>
  </mergeCells>
  <printOptions horizontalCentered="1"/>
  <pageMargins left="0.35433070866141736" right="0.35433070866141736" top="0.78740157480314965" bottom="0.78740157480314965" header="0.51181102362204722" footer="0.51181102362204722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ΕΜΦΙΑΛ. ΝΕΡΟ</vt:lpstr>
      <vt:lpstr>'ΕΜΦΙΑΛ. ΝΕΡΟ'!Print_Area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ΙΩΑΝΝΗΣ ΧΑΜΕΤΗΣ</dc:creator>
  <cp:lastModifiedBy>Ioannis Chametis</cp:lastModifiedBy>
  <cp:revision>2</cp:revision>
  <cp:lastPrinted>2025-10-22T08:31:20Z</cp:lastPrinted>
  <dcterms:created xsi:type="dcterms:W3CDTF">2021-08-02T07:02:43Z</dcterms:created>
  <dcterms:modified xsi:type="dcterms:W3CDTF">2025-10-22T08:36:58Z</dcterms:modified>
  <dc:language>el-GR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